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700" windowHeight="7785" tabRatio="803" activeTab="0"/>
  </bookViews>
  <sheets>
    <sheet name="Touris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-18" sheetId="18" r:id="rId18"/>
    <sheet name="19" sheetId="19" r:id="rId19"/>
    <sheet name="20-22" sheetId="20" r:id="rId20"/>
  </sheets>
  <definedNames/>
  <calcPr fullCalcOnLoad="1"/>
</workbook>
</file>

<file path=xl/sharedStrings.xml><?xml version="1.0" encoding="utf-8"?>
<sst xmlns="http://schemas.openxmlformats.org/spreadsheetml/2006/main" count="1523" uniqueCount="868">
  <si>
    <t xml:space="preserve">                   أجانب                  Foreigners</t>
  </si>
  <si>
    <t xml:space="preserve">                  الطلاب            Students</t>
  </si>
  <si>
    <t xml:space="preserve"> المصدر : المديرية العامة للأمن العام
Source: General Directorate of General Security</t>
  </si>
  <si>
    <t xml:space="preserve"> كانون ثاني
January</t>
  </si>
  <si>
    <t>شباط
February</t>
  </si>
  <si>
    <t xml:space="preserve">آذار
March </t>
  </si>
  <si>
    <t xml:space="preserve"> نيسان
April</t>
  </si>
  <si>
    <t>أيار
May</t>
  </si>
  <si>
    <t xml:space="preserve"> حزيران
June</t>
  </si>
  <si>
    <t>تموز
July</t>
  </si>
  <si>
    <t>آب
Augest</t>
  </si>
  <si>
    <t>أيلول
September</t>
  </si>
  <si>
    <t>تشرين أول
October</t>
  </si>
  <si>
    <t>تشرين ثاني
November</t>
  </si>
  <si>
    <t>كانون أول
December</t>
  </si>
  <si>
    <t xml:space="preserve"> مجموع
Total</t>
  </si>
  <si>
    <t xml:space="preserve"> المجموع العام
Grand total</t>
  </si>
  <si>
    <t>سوريا
Syria</t>
  </si>
  <si>
    <t>لبنان
Lebanon</t>
  </si>
  <si>
    <t>العراق
Iraq</t>
  </si>
  <si>
    <t>الأردن
 Jordan</t>
  </si>
  <si>
    <t>مصر
Egypt</t>
  </si>
  <si>
    <t>المملكة العربية السعودية
Saudi Arabia</t>
  </si>
  <si>
    <t>الإمارات العربية المتحدة
United Arab Emirates</t>
  </si>
  <si>
    <t>الكويت
Kuwait</t>
  </si>
  <si>
    <t>البحرين
Bahrain</t>
  </si>
  <si>
    <t>تونس
Tunisia</t>
  </si>
  <si>
    <t>ليبيا
Lybia</t>
  </si>
  <si>
    <t>اليمن
Yemen</t>
  </si>
  <si>
    <t>الجزائر
Algeria</t>
  </si>
  <si>
    <t>قطر
Qatar</t>
  </si>
  <si>
    <t>سلطنة عمان
Oman</t>
  </si>
  <si>
    <t>إرتريا
Eritria</t>
  </si>
  <si>
    <t>فلسطيني أجنبي
Foreign Palestinian</t>
  </si>
  <si>
    <t xml:space="preserve"> أنغولا
Angola</t>
  </si>
  <si>
    <t>ساوتومي وبرنسب
Saw Tomey &amp; Priceps</t>
  </si>
  <si>
    <t xml:space="preserve"> أثيوبيا
Ethiopia</t>
  </si>
  <si>
    <t>نيجيريا
Nigeria</t>
  </si>
  <si>
    <t xml:space="preserve"> توغو
Togo</t>
  </si>
  <si>
    <t xml:space="preserve"> ليسوتو
Lesotho</t>
  </si>
  <si>
    <t>بوتسوانا
Botswana</t>
  </si>
  <si>
    <t xml:space="preserve"> سلفادور
Salvadore</t>
  </si>
  <si>
    <t xml:space="preserve"> الولايات المتحدة
United States</t>
  </si>
  <si>
    <t xml:space="preserve"> كندا
Canada</t>
  </si>
  <si>
    <t>المكسيك
Mexico</t>
  </si>
  <si>
    <t xml:space="preserve"> اميركا الجنوبية
South America</t>
  </si>
  <si>
    <t>البرازيل
Brazil</t>
  </si>
  <si>
    <t>فنزويلا
Venezuela</t>
  </si>
  <si>
    <t xml:space="preserve"> الأرجنتين
Argentina</t>
  </si>
  <si>
    <t>كولومبيا
Colombia</t>
  </si>
  <si>
    <t xml:space="preserve"> إكوادور
Equador</t>
  </si>
  <si>
    <t>الصين الشعبية
China</t>
  </si>
  <si>
    <t xml:space="preserve"> اليابان
Japan</t>
  </si>
  <si>
    <t xml:space="preserve"> إيران
Iran</t>
  </si>
  <si>
    <t>الهند
India</t>
  </si>
  <si>
    <t>سريلانكا
Sri Lanka</t>
  </si>
  <si>
    <t>باكستان
Pakistan</t>
  </si>
  <si>
    <t xml:space="preserve"> كازاخستان
Kazakhistan</t>
  </si>
  <si>
    <t xml:space="preserve"> اوروبا
Europe</t>
  </si>
  <si>
    <t xml:space="preserve"> اوروبا الشمالية
North Europe</t>
  </si>
  <si>
    <t>جزر الفيجي
Fidgi</t>
  </si>
  <si>
    <t xml:space="preserve"> أوستراليا
Australia</t>
  </si>
  <si>
    <t xml:space="preserve"> نيوزيلاند
New Zealand</t>
  </si>
  <si>
    <t xml:space="preserve"> الفيليبين
Philippines</t>
  </si>
  <si>
    <t>أندونيسيا
Indonesia</t>
  </si>
  <si>
    <t>ماليزيا
Malaysia</t>
  </si>
  <si>
    <t>تايلاند
Thailand</t>
  </si>
  <si>
    <t xml:space="preserve"> جورجيا
Georgia</t>
  </si>
  <si>
    <t xml:space="preserve"> الاتحاد الروسي
Russia</t>
  </si>
  <si>
    <t xml:space="preserve"> أوكرانيا
Ukraine</t>
  </si>
  <si>
    <t>رومانيا
 Romania</t>
  </si>
  <si>
    <t xml:space="preserve"> بولندا
Poland</t>
  </si>
  <si>
    <t xml:space="preserve"> بلغاريا
Bulgaria</t>
  </si>
  <si>
    <t xml:space="preserve"> بيلوروسيا
Belarusia</t>
  </si>
  <si>
    <t>الجمهورية التشيكية
Czech Republic</t>
  </si>
  <si>
    <t xml:space="preserve"> هنغاريا
Hungary</t>
  </si>
  <si>
    <t>كرواتيا
Croatia</t>
  </si>
  <si>
    <t xml:space="preserve"> ألبانيا
Albania</t>
  </si>
  <si>
    <t xml:space="preserve"> تركيا
Turkey</t>
  </si>
  <si>
    <t xml:space="preserve"> اليونان
Greece</t>
  </si>
  <si>
    <t xml:space="preserve"> قبرص
Cyprus</t>
  </si>
  <si>
    <t>السويد
Sweden</t>
  </si>
  <si>
    <t xml:space="preserve"> دانمارك
Denmark</t>
  </si>
  <si>
    <t>النروج
Norway</t>
  </si>
  <si>
    <t xml:space="preserve"> فنلندا
Finland</t>
  </si>
  <si>
    <t>ليتوانيا
Lituania</t>
  </si>
  <si>
    <t>فرنسا
France</t>
  </si>
  <si>
    <t xml:space="preserve"> ألمانيا
Germany</t>
  </si>
  <si>
    <t>بريطانيا
Great-Britain</t>
  </si>
  <si>
    <t>إيطاليا
Italy</t>
  </si>
  <si>
    <t xml:space="preserve"> بلجيكا
Belgium</t>
  </si>
  <si>
    <t xml:space="preserve"> سويسرا
Switzerland</t>
  </si>
  <si>
    <t xml:space="preserve"> إسبانيا
Spain</t>
  </si>
  <si>
    <t xml:space="preserve"> هولندا
Netherlands</t>
  </si>
  <si>
    <t xml:space="preserve"> النمسا
 Austria</t>
  </si>
  <si>
    <t>أيرلاندا
Irland</t>
  </si>
  <si>
    <t>صربيا
Serbia</t>
  </si>
  <si>
    <t xml:space="preserve"> البرتغال
Portugal</t>
  </si>
  <si>
    <t xml:space="preserve"> اللوكسمبورغ
Luxembourg</t>
  </si>
  <si>
    <t xml:space="preserve"> إندورا
Andorra</t>
  </si>
  <si>
    <t xml:space="preserve"> ليشتنشتين
Lichenshtein</t>
  </si>
  <si>
    <t xml:space="preserve"> المصدر : المديرية العامة للأمن العام
Source: General Directorate of General Seurity</t>
  </si>
  <si>
    <t>Incomings / القادمون</t>
  </si>
  <si>
    <t>Outgoings / المغادرون</t>
  </si>
  <si>
    <t>الدول العربية
Arab countries</t>
  </si>
  <si>
    <t xml:space="preserve"> الدول الإضافية
Extra States</t>
  </si>
  <si>
    <t>عرب
 Arabs</t>
  </si>
  <si>
    <t>المجموع بدون الطلاب
Total non-students</t>
  </si>
  <si>
    <t>اميركا
 America</t>
  </si>
  <si>
    <t>اسيا
Asia</t>
  </si>
  <si>
    <t>أوروبا
Europe</t>
  </si>
  <si>
    <t>أوكيانيا
Oceania</t>
  </si>
  <si>
    <t>طلاب
Students</t>
  </si>
  <si>
    <t>كوريا
Korea</t>
  </si>
  <si>
    <t>بلجيكا
Belgium</t>
  </si>
  <si>
    <t>أستراليا
Australia</t>
  </si>
  <si>
    <t>أفريقيا
Africa</t>
  </si>
  <si>
    <t>أفريقيا الجنوبية
South Africa</t>
  </si>
  <si>
    <t>أفريقيا بدون الدول العربية
Africa excluding Arab Countries</t>
  </si>
  <si>
    <t>جنوب أفريقيا
South Africa</t>
  </si>
  <si>
    <t>آسيا بدون الدول العربية
Asia excluding Arab countries</t>
  </si>
  <si>
    <t>إسكتلاندا
Scotland</t>
  </si>
  <si>
    <t>إيرلاندا
Ireland</t>
  </si>
  <si>
    <t>مختلف
Others</t>
  </si>
  <si>
    <t>شمال افريقيا
Nourth Africa\</t>
  </si>
  <si>
    <t>الخليج العربي
Arab Gulf</t>
  </si>
  <si>
    <t>اميركا اللاتينية
Latine america</t>
  </si>
  <si>
    <t>الشرق الأقصى
Far east</t>
  </si>
  <si>
    <t>الشرق الأوسط
Middle east</t>
  </si>
  <si>
    <t>اليابان
Japan</t>
  </si>
  <si>
    <t>آسيا
 Asia</t>
  </si>
  <si>
    <t>المانيا
Germany</t>
  </si>
  <si>
    <t>دول أوروبية
European countries</t>
  </si>
  <si>
    <t>روسيا
Russia</t>
  </si>
  <si>
    <t>استراليا و نيوزيلندا
Australia &amp; Nuzilanda</t>
  </si>
  <si>
    <t>متنوع
Miscellaneous</t>
  </si>
  <si>
    <t>الأمم المتحدة
United nations</t>
  </si>
  <si>
    <t>مجاناً
Free</t>
  </si>
  <si>
    <t>Source: Ministry of Culture</t>
  </si>
  <si>
    <t>المصدر: وزارة الثقافة</t>
  </si>
  <si>
    <t>السياحة 
TOURISM</t>
  </si>
  <si>
    <t>صفحة 2</t>
  </si>
  <si>
    <t xml:space="preserve">Sheet  2 </t>
  </si>
  <si>
    <t xml:space="preserve">صفحة 3   </t>
  </si>
  <si>
    <t xml:space="preserve">Sheet  3 </t>
  </si>
  <si>
    <t xml:space="preserve">صفحة 4    </t>
  </si>
  <si>
    <t>Sheet  4</t>
  </si>
  <si>
    <t xml:space="preserve">صفحة 5    </t>
  </si>
  <si>
    <t>Sheet  5</t>
  </si>
  <si>
    <t xml:space="preserve">صفحة 6    </t>
  </si>
  <si>
    <t xml:space="preserve">صفحة 7    </t>
  </si>
  <si>
    <t>Sheet 7</t>
  </si>
  <si>
    <t xml:space="preserve">صفحة 8    </t>
  </si>
  <si>
    <t>Sheet 8</t>
  </si>
  <si>
    <t>Sheet 9</t>
  </si>
  <si>
    <t xml:space="preserve">صفحة 10 </t>
  </si>
  <si>
    <t>Sheet 10</t>
  </si>
  <si>
    <t xml:space="preserve">صفحة 11 </t>
  </si>
  <si>
    <t>Sheet 11</t>
  </si>
  <si>
    <t xml:space="preserve">صفحة 12 </t>
  </si>
  <si>
    <t>Sheet 12</t>
  </si>
  <si>
    <t xml:space="preserve">  البحرين
Bahrain</t>
  </si>
  <si>
    <t xml:space="preserve"> قطر
Qatar</t>
  </si>
  <si>
    <t xml:space="preserve">  عرب
Arabs</t>
  </si>
  <si>
    <t xml:space="preserve"> لبنان
 Lebanon</t>
  </si>
  <si>
    <t xml:space="preserve">  سوريا
Syria</t>
  </si>
  <si>
    <t xml:space="preserve"> مصر
Egypt</t>
  </si>
  <si>
    <t xml:space="preserve"> العراق
Iraq </t>
  </si>
  <si>
    <t xml:space="preserve"> الأردن
 Jordan</t>
  </si>
  <si>
    <t xml:space="preserve"> حضرموت
Hadramout</t>
  </si>
  <si>
    <t xml:space="preserve"> المملكة العربية السعودية
 Saudi Arabia</t>
  </si>
  <si>
    <t xml:space="preserve"> اليمن
Yemen</t>
  </si>
  <si>
    <t xml:space="preserve"> جيبوتي
 Djibouti</t>
  </si>
  <si>
    <t xml:space="preserve">  الصومال
Somalia </t>
  </si>
  <si>
    <t xml:space="preserve">  إرتريا
Eritria</t>
  </si>
  <si>
    <t xml:space="preserve"> السودان
 Sudan</t>
  </si>
  <si>
    <t xml:space="preserve">  الكويت
Kuwait</t>
  </si>
  <si>
    <t xml:space="preserve"> سلطنة عمان
Oman</t>
  </si>
  <si>
    <t xml:space="preserve"> الإمارات العربية المتحدة
United Arab Emirates</t>
  </si>
  <si>
    <t xml:space="preserve"> الجزائر
 Algeria </t>
  </si>
  <si>
    <t xml:space="preserve"> ليبيا
Lybia</t>
  </si>
  <si>
    <t xml:space="preserve"> موريتانيا
 Mauritania </t>
  </si>
  <si>
    <t xml:space="preserve"> المغرب
 Morocco</t>
  </si>
  <si>
    <t xml:space="preserve">  تونس
Tunisia</t>
  </si>
  <si>
    <t xml:space="preserve"> فلسطيني لاجىء في لبنان
 Palestinian refugee in Lebanon</t>
  </si>
  <si>
    <t xml:space="preserve">  فلسطيني أجنبي
Foreign Palestinian</t>
  </si>
  <si>
    <t xml:space="preserve">  قيد الدرس
 Under study</t>
  </si>
  <si>
    <t>جواز مرور
 Pass Passport</t>
  </si>
  <si>
    <t xml:space="preserve"> تشاد
Tchad </t>
  </si>
  <si>
    <t xml:space="preserve"> غابون
Gabon</t>
  </si>
  <si>
    <t xml:space="preserve">  إفريقيا الشرقية
 East Africa</t>
  </si>
  <si>
    <t xml:space="preserve"> جزر القمر
Comoros</t>
  </si>
  <si>
    <t xml:space="preserve"> رواندا
Rwanda</t>
  </si>
  <si>
    <t xml:space="preserve"> إفريقيا الوسطى
Central Africa
</t>
  </si>
  <si>
    <t xml:space="preserve">  كاميرون
 Cameroun</t>
  </si>
  <si>
    <t xml:space="preserve">إفريقيا الوسطى
Central Africa  </t>
  </si>
  <si>
    <t xml:space="preserve"> كونغو
Congo</t>
  </si>
  <si>
    <t xml:space="preserve">  غينيا الاستوائية
 Euqtorial Guinee</t>
  </si>
  <si>
    <t xml:space="preserve">  زائير
Zaire </t>
  </si>
  <si>
    <t xml:space="preserve"> بوروندي
Burundi</t>
  </si>
  <si>
    <t xml:space="preserve">  أثيوبيا
 Ethiopia</t>
  </si>
  <si>
    <t xml:space="preserve"> كينيا
Kenya</t>
  </si>
  <si>
    <t xml:space="preserve"> مدغشقر
Madagascar </t>
  </si>
  <si>
    <t xml:space="preserve">  مالاوي
Malawi</t>
  </si>
  <si>
    <t xml:space="preserve">جزر الموريس
 Muaritiaus </t>
  </si>
  <si>
    <t xml:space="preserve"> جزر السيشل
Seyschells</t>
  </si>
  <si>
    <t xml:space="preserve"> أوغندا 
Uganda</t>
  </si>
  <si>
    <t xml:space="preserve">   زامبيا
Zambia</t>
  </si>
  <si>
    <t xml:space="preserve">  إفريقيا الجنوبية
South Africa</t>
  </si>
  <si>
    <t xml:space="preserve">  موزامبيق
Mozambique</t>
  </si>
  <si>
    <t xml:space="preserve">  ناميبيا
 Namibia</t>
  </si>
  <si>
    <t xml:space="preserve">   إفريقيا الجنوبية
South Africa</t>
  </si>
  <si>
    <t xml:space="preserve">  سوازيلاند
Swaziland</t>
  </si>
  <si>
    <t xml:space="preserve">  زمبابواي
Zimbabwe</t>
  </si>
  <si>
    <t xml:space="preserve">  بنين
Benin</t>
  </si>
  <si>
    <t xml:space="preserve">  بوركينا فاسو
 Borkina Fasso</t>
  </si>
  <si>
    <t xml:space="preserve"> الرأس الأخضر
Cap Verde </t>
  </si>
  <si>
    <t xml:space="preserve">  غامبيا
Gambia</t>
  </si>
  <si>
    <t xml:space="preserve"> غانا
Ghana</t>
  </si>
  <si>
    <t xml:space="preserve">  غينيا
 Guinea</t>
  </si>
  <si>
    <t xml:space="preserve"> غينيا بيساو</t>
  </si>
  <si>
    <t xml:space="preserve">  ساحل العاج
Ivory Caost</t>
  </si>
  <si>
    <t xml:space="preserve"> ليبيريا
 Liberia</t>
  </si>
  <si>
    <t xml:space="preserve"> مالي
Mali </t>
  </si>
  <si>
    <t xml:space="preserve"> النيجير
Niger</t>
  </si>
  <si>
    <t xml:space="preserve"> نيجيريا
Nigeria </t>
  </si>
  <si>
    <t xml:space="preserve"> السنغال
 Senegal</t>
  </si>
  <si>
    <t xml:space="preserve"> سيراليون
Sierra Leone</t>
  </si>
  <si>
    <t xml:space="preserve">  القارة الأميركية
America</t>
  </si>
  <si>
    <t xml:space="preserve">  جزر الكاراييب
 Caribbeans</t>
  </si>
  <si>
    <t xml:space="preserve"> أنتغوا وبرمودا
 Antegua and Bermuda</t>
  </si>
  <si>
    <t xml:space="preserve"> جزر الباهاماس
 Bahamas</t>
  </si>
  <si>
    <t xml:space="preserve">  بربادوس
 Barbedos</t>
  </si>
  <si>
    <t xml:space="preserve"> كوبا
Cuba</t>
  </si>
  <si>
    <t xml:space="preserve"> دومينكا
 Dominca</t>
  </si>
  <si>
    <t>جمهورية الدومينيك 
 Dominica</t>
  </si>
  <si>
    <t xml:space="preserve">  غرينادا
 Granada</t>
  </si>
  <si>
    <t xml:space="preserve"> هايتي
 Haiti</t>
  </si>
  <si>
    <t xml:space="preserve">جاميكا
Jamaica </t>
  </si>
  <si>
    <t xml:space="preserve">   بورتو ريكو
Porto-Rico</t>
  </si>
  <si>
    <t xml:space="preserve"> سان كيتس- نيفس
Saint Kits&amp; Nefts </t>
  </si>
  <si>
    <t xml:space="preserve">سان لوشيا 
Santa Luccia </t>
  </si>
  <si>
    <t xml:space="preserve">سان فانسان غرونادين
Saint-Vincent Grenadine </t>
  </si>
  <si>
    <t xml:space="preserve">  أميركا الوسطى
 Central America</t>
  </si>
  <si>
    <t xml:space="preserve"> بليز
 Belize </t>
  </si>
  <si>
    <t xml:space="preserve"> كوستاريكا
Costarica </t>
  </si>
  <si>
    <t xml:space="preserve">غواتيمالا
 Guatemala </t>
  </si>
  <si>
    <t xml:space="preserve">  هندوراس
 Honduras</t>
  </si>
  <si>
    <t xml:space="preserve"> نيكاراغوا
Nicaragua</t>
  </si>
  <si>
    <t xml:space="preserve">باناما
 Panama </t>
  </si>
  <si>
    <t xml:space="preserve"> اميركا الشمالية
North American</t>
  </si>
  <si>
    <t xml:space="preserve">   كندا
Canada</t>
  </si>
  <si>
    <t xml:space="preserve">  المكسيك
 Mexico</t>
  </si>
  <si>
    <t xml:space="preserve">  الولايات المتحدة
United States</t>
  </si>
  <si>
    <t xml:space="preserve">  الأرجنتين
Argentina</t>
  </si>
  <si>
    <t xml:space="preserve">  بوليفيا
 Bolivia</t>
  </si>
  <si>
    <t xml:space="preserve"> شيلي
Chile</t>
  </si>
  <si>
    <t xml:space="preserve"> كولومبيا
 Colombia</t>
  </si>
  <si>
    <t xml:space="preserve">  البيرو
Peru</t>
  </si>
  <si>
    <t xml:space="preserve">  سورينام
Surinam</t>
  </si>
  <si>
    <t xml:space="preserve">  ترينيداد وتوباغو
 Trinidad and Tobago</t>
  </si>
  <si>
    <t xml:space="preserve">  أورغواي
Urgway</t>
  </si>
  <si>
    <t xml:space="preserve">  فنزويلا
Venezuela</t>
  </si>
  <si>
    <t xml:space="preserve"> إكوادور
Equador </t>
  </si>
  <si>
    <t xml:space="preserve"> باراغواي
Paraguay</t>
  </si>
  <si>
    <t xml:space="preserve">آسيا  باستثناء البلدان العربية 
  Asia without arab countries </t>
  </si>
  <si>
    <t xml:space="preserve">  الشرق الأقصى
Far East</t>
  </si>
  <si>
    <t xml:space="preserve">  الصين الشعبية
China</t>
  </si>
  <si>
    <t xml:space="preserve"> هونغ كونغ
Hong Kong </t>
  </si>
  <si>
    <t xml:space="preserve"> اليابان
 Japan </t>
  </si>
  <si>
    <t xml:space="preserve">ماكاو
  Macaw
</t>
  </si>
  <si>
    <t xml:space="preserve">  منغوليا
Mongolia</t>
  </si>
  <si>
    <t xml:space="preserve"> كوريا الشمالية
 North Corea</t>
  </si>
  <si>
    <t xml:space="preserve">  كوريا الجنوبية
 South Corea</t>
  </si>
  <si>
    <t xml:space="preserve"> تايوان
 Taiwan</t>
  </si>
  <si>
    <t xml:space="preserve">  آسيا الجنوبية
 South Asia</t>
  </si>
  <si>
    <t xml:space="preserve">  أفغانستان
 Afghanistan</t>
  </si>
  <si>
    <t xml:space="preserve"> بنغلاديش
 Bangladesh</t>
  </si>
  <si>
    <t xml:space="preserve"> بوتان
Bhutan </t>
  </si>
  <si>
    <t xml:space="preserve"> الهند
India</t>
  </si>
  <si>
    <t xml:space="preserve">  كيرجيزيا
Kirjistan</t>
  </si>
  <si>
    <t xml:space="preserve">  جزر المالديف
Maldive Islands</t>
  </si>
  <si>
    <t xml:space="preserve">  نيبال
Nepal</t>
  </si>
  <si>
    <t xml:space="preserve"> باكستان
Pakistan</t>
  </si>
  <si>
    <t xml:space="preserve"> / طادجكستان
Tadjikistan</t>
  </si>
  <si>
    <t xml:space="preserve"> تركمانستان
 Turkmenistan</t>
  </si>
  <si>
    <t xml:space="preserve">   أوزباكستان
Uzbekistan</t>
  </si>
  <si>
    <t xml:space="preserve">  جنوب شرق آسيا
 South East Asia</t>
  </si>
  <si>
    <t xml:space="preserve"> بروناي
 Brunei </t>
  </si>
  <si>
    <t xml:space="preserve"> ميانمار
Myanmar</t>
  </si>
  <si>
    <t xml:space="preserve"> كمبوديا
 Cambodia </t>
  </si>
  <si>
    <t xml:space="preserve">  أندونيسيا
 Indonesia</t>
  </si>
  <si>
    <t xml:space="preserve"> لاووس
Laos</t>
  </si>
  <si>
    <t xml:space="preserve"> ماليزيا
 Malaysia </t>
  </si>
  <si>
    <t xml:space="preserve">  فيتنام
Vietnam</t>
  </si>
  <si>
    <t xml:space="preserve">  سنغافورة
 Singapur</t>
  </si>
  <si>
    <t xml:space="preserve">  تايلاند
Thailand</t>
  </si>
  <si>
    <t xml:space="preserve">  الفيليبين
Philippines</t>
  </si>
  <si>
    <t xml:space="preserve">  الكوكاز
 Caucasia</t>
  </si>
  <si>
    <t xml:space="preserve">  ارمينيا
Armenia </t>
  </si>
  <si>
    <t xml:space="preserve"> اذربيجان
Azarbeijan </t>
  </si>
  <si>
    <t xml:space="preserve"> جورجيا
 Georgia </t>
  </si>
  <si>
    <t xml:space="preserve"> أوروبا الشرقية
 East Europe </t>
  </si>
  <si>
    <t xml:space="preserve"> البوسنة والهرسك
Bosnia </t>
  </si>
  <si>
    <t xml:space="preserve"> بلغاريا
 Bulgaria</t>
  </si>
  <si>
    <t xml:space="preserve">  كرواتيا
Croatia</t>
  </si>
  <si>
    <t xml:space="preserve">  الجمهورية التشيكية
 Czech Republic</t>
  </si>
  <si>
    <t xml:space="preserve">  هنغاريا
Hungary</t>
  </si>
  <si>
    <t xml:space="preserve"> مقدونيا 
Macedonia</t>
  </si>
  <si>
    <t xml:space="preserve">  مولدافيا
Moldavia</t>
  </si>
  <si>
    <t xml:space="preserve">  بولندا
Poland</t>
  </si>
  <si>
    <t xml:space="preserve">  رومانيا
 Romania</t>
  </si>
  <si>
    <t xml:space="preserve">  الاتحاد الروسي
 Russia</t>
  </si>
  <si>
    <t xml:space="preserve">  سلوفاكيا
Slovakia
</t>
  </si>
  <si>
    <t xml:space="preserve">سلوفاني
 Slovenia </t>
  </si>
  <si>
    <t xml:space="preserve">  أوكرانيا
Ukraine
</t>
  </si>
  <si>
    <t xml:space="preserve"> يوغوسلافيا
Yougoslavia</t>
  </si>
  <si>
    <t xml:space="preserve">  أوروبا الشرق أوسطية
 Middle Eastern Europe</t>
  </si>
  <si>
    <t xml:space="preserve">   قبرص
Cyprus</t>
  </si>
  <si>
    <t xml:space="preserve"> اليونان 
Greece </t>
  </si>
  <si>
    <t xml:space="preserve">  تركيا
 Turkey</t>
  </si>
  <si>
    <t xml:space="preserve">  دانمارك
Denmark
</t>
  </si>
  <si>
    <t xml:space="preserve">  إستونيا
Estonia</t>
  </si>
  <si>
    <t xml:space="preserve">  فنلندا
 Finland</t>
  </si>
  <si>
    <t xml:space="preserve"> إيسلاند
 Iceland </t>
  </si>
  <si>
    <t xml:space="preserve">  لاتفيا
 Latvia</t>
  </si>
  <si>
    <t xml:space="preserve">   السويد
Sweden</t>
  </si>
  <si>
    <t xml:space="preserve"> ليتوانيا
 Lituania</t>
  </si>
  <si>
    <t xml:space="preserve">  النروج
 Norway</t>
  </si>
  <si>
    <t xml:space="preserve">  أوروبا الغربية
West Europe</t>
  </si>
  <si>
    <t xml:space="preserve">  بلجيكا
Belgium </t>
  </si>
  <si>
    <t xml:space="preserve">  فرنسا
France</t>
  </si>
  <si>
    <t xml:space="preserve"> ألمانيا
 Germany/</t>
  </si>
  <si>
    <t xml:space="preserve">  أيرلاندا
 Irland</t>
  </si>
  <si>
    <t xml:space="preserve">  إيطاليا
Italy </t>
  </si>
  <si>
    <t xml:space="preserve">  مالطا
Malta</t>
  </si>
  <si>
    <t xml:space="preserve"> موناكو
Monaco </t>
  </si>
  <si>
    <t xml:space="preserve">  هولندا
Netherlands</t>
  </si>
  <si>
    <t xml:space="preserve"> البرتغال
Portugal </t>
  </si>
  <si>
    <t xml:space="preserve"> سان مارينو
San Marino </t>
  </si>
  <si>
    <t xml:space="preserve">   إسبانيا
Spain</t>
  </si>
  <si>
    <t xml:space="preserve">  سويسرا
 Switzerland</t>
  </si>
  <si>
    <t xml:space="preserve">  بريطانيا
Great-Britain</t>
  </si>
  <si>
    <t xml:space="preserve">  فاتيكان
Vatican</t>
  </si>
  <si>
    <t xml:space="preserve">صربيا
 Serbia </t>
  </si>
  <si>
    <t xml:space="preserve">  كيريباتي
Kiribati</t>
  </si>
  <si>
    <t xml:space="preserve">  الصليب الاحمر
 Red Cross</t>
  </si>
  <si>
    <t xml:space="preserve"> غير لبنانية
Other Lebanese</t>
  </si>
  <si>
    <t>0\</t>
  </si>
  <si>
    <t xml:space="preserve"> لبنان
 Lebanon </t>
  </si>
  <si>
    <t xml:space="preserve">  سوريا
 Syria</t>
  </si>
  <si>
    <t xml:space="preserve"> مصر
 Egypt</t>
  </si>
  <si>
    <t xml:space="preserve"> العراق
 Irak</t>
  </si>
  <si>
    <t xml:space="preserve">الأردن
 Jordan </t>
  </si>
  <si>
    <t xml:space="preserve">  حضرموت
Hadramout</t>
  </si>
  <si>
    <t xml:space="preserve"> المملكة العربية السعودية
 Saudi Arabia </t>
  </si>
  <si>
    <t xml:space="preserve">  اليمن
Yemen</t>
  </si>
  <si>
    <t xml:space="preserve">  الصومال
Somalia</t>
  </si>
  <si>
    <t xml:space="preserve"> السودان
Sudan </t>
  </si>
  <si>
    <t xml:space="preserve"> البحرين
Bahrain</t>
  </si>
  <si>
    <t xml:space="preserve">  الكويت
 Kuwait</t>
  </si>
  <si>
    <t xml:space="preserve">  قطر
Qatar</t>
  </si>
  <si>
    <t xml:space="preserve">الإمارات العربية المتحدة
United Arab Emirates </t>
  </si>
  <si>
    <t xml:space="preserve"> الجزائر
Algeria</t>
  </si>
  <si>
    <t xml:space="preserve"> ليبيا
 Lybia</t>
  </si>
  <si>
    <t xml:space="preserve"> موريتانيا
Mauritania </t>
  </si>
  <si>
    <t>تونس
 Tunisia</t>
  </si>
  <si>
    <t xml:space="preserve"> جواز مرور
 Pass Passport</t>
  </si>
  <si>
    <t xml:space="preserve"> إفريقيا باستثناء البلدان العربية  
Africa without arab countries</t>
  </si>
  <si>
    <t xml:space="preserve">  إفريقيا الوسطى
Central Africa</t>
  </si>
  <si>
    <t xml:space="preserve">  أنغولا
AngolaAngola</t>
  </si>
  <si>
    <t xml:space="preserve"> إفريقيا الوسطى
 Central Africa</t>
  </si>
  <si>
    <t xml:space="preserve">  كونغو
Congo</t>
  </si>
  <si>
    <t xml:space="preserve"> غينيا الاستوائية
 Euqtorial Guinee </t>
  </si>
  <si>
    <t xml:space="preserve"> غابون
Gabon </t>
  </si>
  <si>
    <t xml:space="preserve"> ساوتومي وبرنسب</t>
  </si>
  <si>
    <t xml:space="preserve">  زائير
Zaire</t>
  </si>
  <si>
    <t xml:space="preserve"> إفريقيا الشرقية
 East Africa</t>
  </si>
  <si>
    <t xml:space="preserve"> بوروندي
Burundi </t>
  </si>
  <si>
    <t xml:space="preserve">  جزر القمر
Comoros</t>
  </si>
  <si>
    <t xml:space="preserve">أثيوبيا
 Ethiopia  </t>
  </si>
  <si>
    <t xml:space="preserve">  كينيا
Kenya</t>
  </si>
  <si>
    <t xml:space="preserve">مدغشقر
Madagascar  </t>
  </si>
  <si>
    <t xml:space="preserve"> مالاوي
Malawi</t>
  </si>
  <si>
    <t xml:space="preserve"> جزر الموريس
 Muaritiaus </t>
  </si>
  <si>
    <t xml:space="preserve"> رواندا
Rwanda/</t>
  </si>
  <si>
    <t xml:space="preserve">  جزر السيشل
Seyschells</t>
  </si>
  <si>
    <t>Tanzania</t>
  </si>
  <si>
    <t xml:space="preserve"> أوغندا
 Uganda/</t>
  </si>
  <si>
    <t xml:space="preserve">زامبيا
 Zambia </t>
  </si>
  <si>
    <t xml:space="preserve"> بوتسوانا
Botswana</t>
  </si>
  <si>
    <t xml:space="preserve">  ليسوتو
Lesotho</t>
  </si>
  <si>
    <t xml:space="preserve"> ناميبيا
Namibia</t>
  </si>
  <si>
    <t xml:space="preserve"> إفريقيا الجنوبية
 South Africa </t>
  </si>
  <si>
    <t xml:space="preserve"> زمبابواي
Zimbabwe</t>
  </si>
  <si>
    <t xml:space="preserve"> غامبيا
 Gambia</t>
  </si>
  <si>
    <t xml:space="preserve">  غانا
Ghana</t>
  </si>
  <si>
    <t xml:space="preserve">   غينيا
Guinea</t>
  </si>
  <si>
    <t xml:space="preserve">  غينيا بيساو
Guinee Bissaw</t>
  </si>
  <si>
    <t xml:space="preserve"> ساحل العاج
 Ivory Caost</t>
  </si>
  <si>
    <t xml:space="preserve">  ليبيريا
 Liberia</t>
  </si>
  <si>
    <t xml:space="preserve">  مالي
Mali</t>
  </si>
  <si>
    <t>النيجير
Niger</t>
  </si>
  <si>
    <t xml:space="preserve"> نيجيريا
Nigeria</t>
  </si>
  <si>
    <t xml:space="preserve"> سيراليون
Sierra Leone </t>
  </si>
  <si>
    <t xml:space="preserve"> توغو
Togo </t>
  </si>
  <si>
    <t xml:space="preserve"> القارة الأميركية
 America</t>
  </si>
  <si>
    <t xml:space="preserve">  جزر الكاراييب
Caribbeans </t>
  </si>
  <si>
    <t>أنتغوا وبرمودا
Antegua and Bermuda</t>
  </si>
  <si>
    <t xml:space="preserve"> كوبا
 Cuba </t>
  </si>
  <si>
    <t xml:space="preserve">  دومينكا
 Dominca</t>
  </si>
  <si>
    <t xml:space="preserve"> جمهورية الدومينيك 
Dominica</t>
  </si>
  <si>
    <t xml:space="preserve"> غرينادا
Granada </t>
  </si>
  <si>
    <t xml:space="preserve">  بورتو ريكو
Puerto-rico / Porto-Rico</t>
  </si>
  <si>
    <t xml:space="preserve"> سان كيتس- نيفس
Saint Kits&amp; Nefts</t>
  </si>
  <si>
    <t>سان لوشيا 
 Santa Luccia</t>
  </si>
  <si>
    <t xml:space="preserve">  سان فانسان غرونادين
 Saint-Vincent Grenadine</t>
  </si>
  <si>
    <t xml:space="preserve"> أميركا الوسطى
Central America </t>
  </si>
  <si>
    <t xml:space="preserve"> بليز
 Belize</t>
  </si>
  <si>
    <t xml:space="preserve"> كوستاريكا
Costarica</t>
  </si>
  <si>
    <t xml:space="preserve">   سلفادور
Salvadore</t>
  </si>
  <si>
    <t xml:space="preserve"> غواتيمالا
Guatemala </t>
  </si>
  <si>
    <t xml:space="preserve"> هندوراس
 Honduras</t>
  </si>
  <si>
    <t xml:space="preserve">  نيكاراغوا
Nicaragua </t>
  </si>
  <si>
    <t xml:space="preserve"> باناما
 Panama/</t>
  </si>
  <si>
    <t xml:space="preserve">  اميركا الشمالية
 North American</t>
  </si>
  <si>
    <t xml:space="preserve"> المكسيك
Mexico </t>
  </si>
  <si>
    <t xml:space="preserve"> اميركا الجنوبية
South America </t>
  </si>
  <si>
    <t xml:space="preserve"> الأرجنتين
 Argentina</t>
  </si>
  <si>
    <t xml:space="preserve">  بوليفيا
 Bolivia
</t>
  </si>
  <si>
    <t xml:space="preserve">  البرازيل
 Brazil</t>
  </si>
  <si>
    <t xml:space="preserve">   شيلي
Chile</t>
  </si>
  <si>
    <t>/ كولومبيا
Colombia</t>
  </si>
  <si>
    <t xml:space="preserve"> البيرو
Peru</t>
  </si>
  <si>
    <t xml:space="preserve">  أورغواي
 Urgway</t>
  </si>
  <si>
    <t xml:space="preserve"> فنزويلا
 Venezuela </t>
  </si>
  <si>
    <t xml:space="preserve">  إكوادور
Equador</t>
  </si>
  <si>
    <t xml:space="preserve">باراغواي
 Paraguay </t>
  </si>
  <si>
    <t xml:space="preserve"> الشرق الأقصى
 Far East </t>
  </si>
  <si>
    <t xml:space="preserve">  هونغ كونغ
Hong Kong</t>
  </si>
  <si>
    <t>ماكاو 
Macaw</t>
  </si>
  <si>
    <t xml:space="preserve"> منغوليا
 Mongolia </t>
  </si>
  <si>
    <t xml:space="preserve">  كوريا الشمالية
North Corea</t>
  </si>
  <si>
    <t xml:space="preserve">  آسيا الجنوبية
South Asia</t>
  </si>
  <si>
    <t xml:space="preserve"> بنغلاديش
Bangladesh
 </t>
  </si>
  <si>
    <t xml:space="preserve"> بوتان
Bhutan</t>
  </si>
  <si>
    <t xml:space="preserve"> الهند
India </t>
  </si>
  <si>
    <t xml:space="preserve">  إيران
Iran</t>
  </si>
  <si>
    <t xml:space="preserve"> كازاخستان
Kazakhistan </t>
  </si>
  <si>
    <t xml:space="preserve">   نيبال
Nepal</t>
  </si>
  <si>
    <t xml:space="preserve">  سريلانكا
Sri Lanka</t>
  </si>
  <si>
    <t xml:space="preserve">  طادجكستان
Tadjikistan</t>
  </si>
  <si>
    <t xml:space="preserve">  تركمانستان
 Turkmenistan</t>
  </si>
  <si>
    <t xml:space="preserve">  أوزباكستان
Uzbekistan</t>
  </si>
  <si>
    <t xml:space="preserve">  جنوب شرق آسيا
South East Asia</t>
  </si>
  <si>
    <t xml:space="preserve"> بروناي
Brunei </t>
  </si>
  <si>
    <t xml:space="preserve">  لاووس
LaosLaosLaosLaos</t>
  </si>
  <si>
    <t xml:space="preserve"> فيتنام
Vietnam</t>
  </si>
  <si>
    <t xml:space="preserve">  تايلاند
Thailand </t>
  </si>
  <si>
    <t xml:space="preserve"> اوروبا
Europe </t>
  </si>
  <si>
    <t xml:space="preserve">  الكوكاز
 Cocasia</t>
  </si>
  <si>
    <t xml:space="preserve"> ارمينيا
 Armenia/</t>
  </si>
  <si>
    <t xml:space="preserve"> اذربيجان
Azarbeijan</t>
  </si>
  <si>
    <t xml:space="preserve"> أوروبا الشرقية
East Europe</t>
  </si>
  <si>
    <t xml:space="preserve">  ألبانيا
Albania</t>
  </si>
  <si>
    <t xml:space="preserve"> بيلوروسيا
 Belarusia</t>
  </si>
  <si>
    <t>البوسنة والهرسك
 Bosnia</t>
  </si>
  <si>
    <t xml:space="preserve">  بلغاريا
 Bulgaria</t>
  </si>
  <si>
    <t xml:space="preserve">  كرواتيا
 Croatia</t>
  </si>
  <si>
    <t xml:space="preserve"> الجمهورية التشيكية
Czech Republic </t>
  </si>
  <si>
    <t xml:space="preserve">   هنغاريا
Hungary</t>
  </si>
  <si>
    <t xml:space="preserve"> مولدافيا
 Moldavia</t>
  </si>
  <si>
    <t xml:space="preserve">  الاتحاد الروسي
Russia</t>
  </si>
  <si>
    <t xml:space="preserve">  سلوفاكيا
 Slovakia</t>
  </si>
  <si>
    <t xml:space="preserve">  سلوفانيا
 Slovenia</t>
  </si>
  <si>
    <t xml:space="preserve">  أوكرانيا
Ukraine</t>
  </si>
  <si>
    <t xml:space="preserve"> يوغوسلافيا
 Yougoslavia</t>
  </si>
  <si>
    <t xml:space="preserve"> أوروبا الشرق أوسطية
Middle Eastern Europe </t>
  </si>
  <si>
    <t xml:space="preserve">  قبرص
Cyprus</t>
  </si>
  <si>
    <t xml:space="preserve">اليونان
 Greece </t>
  </si>
  <si>
    <t xml:space="preserve">  تركيا
Turkey</t>
  </si>
  <si>
    <t xml:space="preserve">  اوروبا الشمالية
 North Europe</t>
  </si>
  <si>
    <t xml:space="preserve">  دانمارك
 Denmark</t>
  </si>
  <si>
    <t xml:space="preserve">إستونيا
 Estonia </t>
  </si>
  <si>
    <t xml:space="preserve">  إيسلاند
 Iceland</t>
  </si>
  <si>
    <t xml:space="preserve">  لاتفيا
Latvia</t>
  </si>
  <si>
    <t xml:space="preserve"> السويد
Sweden </t>
  </si>
  <si>
    <t xml:space="preserve"> ليتوانيا
Lituania</t>
  </si>
  <si>
    <t xml:space="preserve">أوروبا الغربية
West Europe </t>
  </si>
  <si>
    <t xml:space="preserve"> إندورا
 Andorra</t>
  </si>
  <si>
    <t xml:space="preserve">  النمسا
 Austria</t>
  </si>
  <si>
    <t xml:space="preserve"> بلجيكا
 Belgium</t>
  </si>
  <si>
    <t xml:space="preserve">  ألمانيا
Germany </t>
  </si>
  <si>
    <t xml:space="preserve"> أيرلاندا
 Irland </t>
  </si>
  <si>
    <t xml:space="preserve"> إيطاليا
 Italy</t>
  </si>
  <si>
    <t xml:space="preserve">   مالطا
Malta</t>
  </si>
  <si>
    <t xml:space="preserve"> موناكو
Monaco</t>
  </si>
  <si>
    <t xml:space="preserve"> هولندا
Netherlands </t>
  </si>
  <si>
    <t xml:space="preserve"> سان مارينو
San Marino</t>
  </si>
  <si>
    <t xml:space="preserve">  إسبانيا
 Spain</t>
  </si>
  <si>
    <t xml:space="preserve"> سويسرا
 Switzerland</t>
  </si>
  <si>
    <t xml:space="preserve">  بريطانيا
 Great-Britain</t>
  </si>
  <si>
    <t xml:space="preserve"> صربيا
 Serbia </t>
  </si>
  <si>
    <t xml:space="preserve">  أوقيانا
 Oceania</t>
  </si>
  <si>
    <t xml:space="preserve"> أوسترلازيا
 Austerlasia </t>
  </si>
  <si>
    <t xml:space="preserve">  أوستراليا
 Australia</t>
  </si>
  <si>
    <t xml:space="preserve"> نيوزيلاند
 New Zealand </t>
  </si>
  <si>
    <t xml:space="preserve"> ميلانيزيا
 Milanasia</t>
  </si>
  <si>
    <t xml:space="preserve">  جزر الفيجي
Fidgi</t>
  </si>
  <si>
    <t xml:space="preserve"> كاليدونيا
Kaledonia</t>
  </si>
  <si>
    <t xml:space="preserve"> غينيا
 Guinea</t>
  </si>
  <si>
    <t xml:space="preserve">جزر سليمان
Solomon Islands </t>
  </si>
  <si>
    <t xml:space="preserve">  فاواتو
Vawato</t>
  </si>
  <si>
    <t xml:space="preserve"> ميكرونيزيا
 Micronesia </t>
  </si>
  <si>
    <t xml:space="preserve"> و.م. ميكرونيزيا
 WMMicronesia</t>
  </si>
  <si>
    <t xml:space="preserve">  جزر المارشال
Marshall Islands</t>
  </si>
  <si>
    <t xml:space="preserve">  ناورو
Nauru</t>
  </si>
  <si>
    <t xml:space="preserve"> بولينيزيا 
Polynesia</t>
  </si>
  <si>
    <t xml:space="preserve">  توفالو
Toffalo</t>
  </si>
  <si>
    <t xml:space="preserve"> تونغا
Tonga</t>
  </si>
  <si>
    <t xml:space="preserve">  جزر الساموا الشمالية
 North Samoa Islands</t>
  </si>
  <si>
    <t xml:space="preserve">  المنظمات الدولية
 International Organizations</t>
  </si>
  <si>
    <t xml:space="preserve"> الامم المتحدة
 United Nations</t>
  </si>
  <si>
    <t xml:space="preserve">   جنسيات أخرى
Other Nationalities</t>
  </si>
  <si>
    <t xml:space="preserve">  غير معينة
Non-defined</t>
  </si>
  <si>
    <t xml:space="preserve">  غير لبنانية
Other Lebanese</t>
  </si>
  <si>
    <t xml:space="preserve">  غير كويتية
 Other Kuwait</t>
  </si>
  <si>
    <t xml:space="preserve">مجموع القادمين
Total incomings  </t>
  </si>
  <si>
    <t xml:space="preserve">  الدول العربية
Arab countries</t>
  </si>
  <si>
    <t xml:space="preserve">  الدول الأميركية
 American countries</t>
  </si>
  <si>
    <t xml:space="preserve"> الدول الأوروبية
European countries</t>
  </si>
  <si>
    <t xml:space="preserve">  أوسيانيا
 Oceania</t>
  </si>
  <si>
    <t xml:space="preserve">  الدول الإضافية
 Extra States</t>
  </si>
  <si>
    <t xml:space="preserve"> مجموع المغادرين
 Total outgoings </t>
  </si>
  <si>
    <t xml:space="preserve"> أوسيانيا
Oceania</t>
  </si>
  <si>
    <t xml:space="preserve">  الدول الإضافية
Extra States</t>
  </si>
  <si>
    <t xml:space="preserve"> سلوفاكيا
Slovakia</t>
  </si>
  <si>
    <t>فلسطين
Palestin</t>
  </si>
  <si>
    <t>المغرب
Morocco</t>
  </si>
  <si>
    <t>.</t>
  </si>
  <si>
    <t>ارمينيا
Armenia</t>
  </si>
  <si>
    <t>تايلندا
Tailand</t>
  </si>
  <si>
    <t>فيجي
Fidji</t>
  </si>
  <si>
    <t>تشيلي
Chilie</t>
  </si>
  <si>
    <t xml:space="preserve">فلسطين
Palestine </t>
  </si>
  <si>
    <t xml:space="preserve"> أورغواي
Urgway</t>
  </si>
  <si>
    <t xml:space="preserve"> سنغافورة
Singapur</t>
  </si>
  <si>
    <t xml:space="preserve"> تايوان
Taiwan</t>
  </si>
  <si>
    <t xml:space="preserve">مالطا
Malta </t>
  </si>
  <si>
    <t xml:space="preserve"> جدول  1 - الحركة الشهرية لللقادمون  بموجب الجنسية خلال عام 2015
 </t>
  </si>
  <si>
    <t xml:space="preserve">Table 1 - Monthly Arrivals by nationality during  2015 </t>
  </si>
  <si>
    <t xml:space="preserve"> جدول رقم 2 - المغادرون بموجب الجنسية خلال عام 2015
</t>
  </si>
  <si>
    <t>Table 2 - Departures according to nationality during 2015</t>
  </si>
  <si>
    <r>
      <rPr>
        <b/>
        <sz val="11"/>
        <color indexed="8"/>
        <rFont val="Arial"/>
        <family val="2"/>
      </rPr>
      <t>جدول رقم 3 - ملخص بحركة القادمين والمغادرين بموجب المجموعة الجغرافية خلال عام 2015</t>
    </r>
    <r>
      <rPr>
        <sz val="11"/>
        <color theme="1"/>
        <rFont val="Calibri"/>
        <family val="2"/>
      </rPr>
      <t xml:space="preserve">
</t>
    </r>
  </si>
  <si>
    <t>Table 3 - Summary of visitor's movement according to geographic group during  2015</t>
  </si>
  <si>
    <t xml:space="preserve"> جدول 4 - زوار موقع بعلبك السياحي حسب الجنسية خلال عام 2015 
</t>
  </si>
  <si>
    <t>Table 4 - Visitors of Baalbeck tourist site by nationality during  2015</t>
  </si>
  <si>
    <t xml:space="preserve"> جدول رقم 2 - المغادرون بموجب الجنسية خلال عام 2015
Table 2 - Departures according to nationality during year 2015</t>
  </si>
  <si>
    <t>جدول رقم 3 - ملخص بحركة القادمين والمغادرين بموجب المجموعة الجغرافية خلال عام 2015
Table 3 - Summary of visitor's movement according to geographic group during year 2015</t>
  </si>
  <si>
    <t xml:space="preserve"> جدول 4 - زوار موقع بعلبك السياحي حسب الجنسية خلال عام 2015 
Table 4 - Visitors of Baalbeck tourist site according to nationality during year 2015</t>
  </si>
  <si>
    <t xml:space="preserve">  أوسترلازيا
 Austerlasia</t>
  </si>
  <si>
    <t xml:space="preserve">  أوستراليا
Australia</t>
  </si>
  <si>
    <t xml:space="preserve">  نيوزيلاند
 New Zealand</t>
  </si>
  <si>
    <t xml:space="preserve"> كاليدونيا
 Kaledonia</t>
  </si>
  <si>
    <t xml:space="preserve">  جزر سليمان
Solomon Islands</t>
  </si>
  <si>
    <t xml:space="preserve"> فاواتو
Vawato</t>
  </si>
  <si>
    <t xml:space="preserve">  ميكرونيزيا
Micronesia</t>
  </si>
  <si>
    <t xml:space="preserve"> جزر المارشال
Marshall Islands </t>
  </si>
  <si>
    <t xml:space="preserve">  ناوروNauru</t>
  </si>
  <si>
    <t xml:space="preserve"> بولينيزيا
 Polynesia</t>
  </si>
  <si>
    <t xml:space="preserve"> توفالو
Toffalo </t>
  </si>
  <si>
    <t xml:space="preserve"> جزر الساموا الشمالية
 North Samoa Islands </t>
  </si>
  <si>
    <t xml:space="preserve">  المنظمات الدولية
International Organizations</t>
  </si>
  <si>
    <t xml:space="preserve">  الامم المتحدة
 United Nations</t>
  </si>
  <si>
    <t xml:space="preserve">جنسيات أخرى
 Other Nationalities </t>
  </si>
  <si>
    <t xml:space="preserve">  غير معينة
 Non-defined</t>
  </si>
  <si>
    <t xml:space="preserve">  غير كويتية
Other Kuwait</t>
  </si>
  <si>
    <t>المصدر : المديرية العامة للأمن العام
Source: General Directorate of General Security</t>
  </si>
  <si>
    <t>جدول 5 - زوار موقع بيت الدين السياحي بحسب الجنسية خلال عام 2015 
Table 5 - Visitors of Beiteddine tourist site according to nationality during year 2015</t>
  </si>
  <si>
    <t>جدول 6: زوار موقع صيدا الوطني السياحي خلال عام 2015
Table: 6  Visitors of Saida tourist site according to nationality during year 2015</t>
  </si>
  <si>
    <t>جدول 7 - زوار موقع صور السياحي بحسب الجنسية خلال عام 2015
Table 7 - Visitors of Tyr tourist site according to nationality during year 2015</t>
  </si>
  <si>
    <t>جدول 8 - زوار موقع فقرا السياحي بحسب الجنسية خلال عام 2015
Table 8 - Visitors of Faqra tourist site according to nationality during year 2015</t>
  </si>
  <si>
    <t>جدول 9 - زوار موقع طرابلس السياحي بحسب الجنسية خلال عام 2015
Table 9 - Visitors of Tripoli tourist site by nationality during year 2015</t>
  </si>
  <si>
    <t>جدول 10 - زوار موقع نيحا السياحي بحسب الجنسية خلال عام 2015
Table 10 - Visitors of Niha tourist site by nationality during year 2015</t>
  </si>
  <si>
    <t>جدول 11 - زوار المتحف الوطني بحسب الجنسية خلال عام 2015
Table 11 - Visitors of National Musuem according to nationality during year 2015</t>
  </si>
  <si>
    <t xml:space="preserve">دول 6: زوار موقع صيدا الوطني السياحي خلال عام 2015
</t>
  </si>
  <si>
    <t>Sheet6</t>
  </si>
  <si>
    <t xml:space="preserve">صفحة 9 </t>
  </si>
  <si>
    <t xml:space="preserve">جدول 11 - زوار المتحف الوطني بحسب الجنسية خلال عام 2015
</t>
  </si>
  <si>
    <t>Table 11 - Visitors of National Musuem according to nationality during year 2015</t>
  </si>
  <si>
    <t xml:space="preserve">جدول 10 - زوار موقع نيحا السياحي بحسب الجنسية خلال عام 2015
</t>
  </si>
  <si>
    <t>Table 10 - Visitors of Niha tourist site according to nationality during year 2015</t>
  </si>
  <si>
    <t xml:space="preserve">جدول 9 - زوار موقع طرابلس السياحي بحسب الجنسية خلال عام 2015
</t>
  </si>
  <si>
    <t>Table 9- Visitors of Tripoli tourist site according to nationality during year 2015</t>
  </si>
  <si>
    <t>جدول 8- زوار موقع فقرا السياحي بحسب الجنسية خلال عام 2015</t>
  </si>
  <si>
    <t>Table 8- Visitors of Faqra tourist site according to nationality during year 2015</t>
  </si>
  <si>
    <t xml:space="preserve">جدول 7- زوار موقع صور السياحي بحسب الجنسية خلال عام 2015
</t>
  </si>
  <si>
    <t>Table 7 - Visitors of Tyr tourist site according to nationality during year 2015</t>
  </si>
  <si>
    <t>Table:6 Visitors of Saida tourist site according to nationality during  2015</t>
  </si>
  <si>
    <t>جدول 5 - زوار موقع بيت الدين السياحي بحسب الجنسية خلال عام 2015</t>
  </si>
  <si>
    <t>Table 5 - Visitors of Beiteddine tourist site according to nationality during year 2015</t>
  </si>
  <si>
    <t>الشهر                              
Month                            
النوع
Type</t>
  </si>
  <si>
    <t>المجموع
Total</t>
  </si>
  <si>
    <t xml:space="preserve"> التلاميذ
Students</t>
  </si>
  <si>
    <t>أجانب
Foreigners</t>
  </si>
  <si>
    <t>عرب
Arabs</t>
  </si>
  <si>
    <t>لبنان
Lebanese</t>
  </si>
  <si>
    <t>المصدر : بلدية جبيل
Source : Municipality of Jbeil</t>
  </si>
  <si>
    <r>
      <t xml:space="preserve">  سريلانكا
</t>
    </r>
    <r>
      <rPr>
        <b/>
        <sz val="12"/>
        <rFont val="Times New Roman"/>
        <family val="1"/>
      </rPr>
      <t>Sri Lanka</t>
    </r>
  </si>
  <si>
    <r>
      <t xml:space="preserve"> جزر الفيجي
</t>
    </r>
    <r>
      <rPr>
        <b/>
        <sz val="12"/>
        <rFont val="Times New Roman"/>
        <family val="1"/>
      </rPr>
      <t xml:space="preserve">Fidgi </t>
    </r>
  </si>
  <si>
    <t xml:space="preserve">     الشهر                       
Month                      
الجنسية
Nationality</t>
  </si>
  <si>
    <t>تنزانيا
 Tanzania</t>
  </si>
  <si>
    <t xml:space="preserve"> جدول  1 - الحركة الشهرية للقادمون  بموجب الجنسية خلال عام 2015 
 Table 1 - Monthly Arrivals according to nationality during year 2015 
</t>
  </si>
  <si>
    <t xml:space="preserve">الدول الافريقية باستثناء البلدان العربية 
  African countries without arab countries </t>
  </si>
  <si>
    <t>الدول الآسيوية  باستثناء البلدان العربية 
Asiatic countries without arab countries</t>
  </si>
  <si>
    <t xml:space="preserve">     الشهر                                        
Month                                     
الجنسية
Nationality</t>
  </si>
  <si>
    <t xml:space="preserve">     الشهر                                        
Month                                    
الجنسية
Nationality</t>
  </si>
  <si>
    <t>اوروبا
Europe</t>
  </si>
  <si>
    <t>اوكينيا
Oceania</t>
  </si>
  <si>
    <t xml:space="preserve">
2015 جدول 12 - زوار موقع جبيل السياحي بحسب الجنسية خلال عام 
Table 12 - Visitors of Byblos tourist site according to nationality during year 2015</t>
  </si>
  <si>
    <t>المصدر: وزارة السياحة</t>
  </si>
  <si>
    <t>Source: Ministry of Tourism</t>
  </si>
  <si>
    <t>جدول 13 : زوار مغارة جعيتا  خلال عام 2015
Table 13 : Visitors of Jeita during year 2015</t>
  </si>
  <si>
    <t>الشهر                                          
Month                                        
 النوع
Type</t>
  </si>
  <si>
    <t>بالغين
Adults</t>
  </si>
  <si>
    <t xml:space="preserve">أطفال
Children </t>
  </si>
  <si>
    <t>الموقع السياحي
Tourist site</t>
  </si>
  <si>
    <t>التعرفة للأجانب
Foreigner's tariff</t>
  </si>
  <si>
    <t>التعرفة للعرب
Arab's Tariff</t>
  </si>
  <si>
    <t>التعرفة للبنانيين
Lebanese's tariff</t>
  </si>
  <si>
    <t>التعرفة للطلاب
Student's tariff</t>
  </si>
  <si>
    <t>المتحف الوطني
National Museum</t>
  </si>
  <si>
    <t>قصر موسى
Moussa Palace</t>
  </si>
  <si>
    <t>قلعة بعلبك
Baalbeck Citadelle</t>
  </si>
  <si>
    <t>قصر بيت الدين
Beiteddine Palace</t>
  </si>
  <si>
    <t>قلعة جبيل
Byblos Citadelle</t>
  </si>
  <si>
    <t>مغارة جعيتا
Jeita Grotto</t>
  </si>
  <si>
    <t>قلعة صيدا
Saida Citadelle</t>
  </si>
  <si>
    <t>قلعة صور
Tyr Ruins</t>
  </si>
  <si>
    <t>مغارة فقرة
Faqra Grotto</t>
  </si>
  <si>
    <t>قلعة طرابلس
Tripoli Citadelle</t>
  </si>
  <si>
    <t>قلعة نيحا
Niha Citadelle</t>
  </si>
  <si>
    <t>مغارة كفرحيم
Kfarhim Grotto</t>
  </si>
  <si>
    <t>مغارة عين و زين
Ain wa Zayn Grotto</t>
  </si>
  <si>
    <t>مغارة قاديشا
Kadisha Grotto</t>
  </si>
  <si>
    <t>عنجر
Aanjar</t>
  </si>
  <si>
    <t>قلعة راشيا
Rashaya Citadelle</t>
  </si>
  <si>
    <t>مجدل عنجر
Majdal Aanjar</t>
  </si>
  <si>
    <t>تبنين
Tebnine</t>
  </si>
  <si>
    <t xml:space="preserve"> جدول 14: التعرفة للموقع السياحي خلال عام 2015
Table 14:Tourist sites tariffs during year 2015</t>
  </si>
  <si>
    <t xml:space="preserve">الوحدة: ليرة لبنانية </t>
  </si>
  <si>
    <t>Units: Lbp</t>
  </si>
  <si>
    <t xml:space="preserve">المعدل
Average </t>
  </si>
  <si>
    <t>دولي
International</t>
  </si>
  <si>
    <t>بيروت
Beirut</t>
  </si>
  <si>
    <t>المتن الشمالي
North Metn</t>
  </si>
  <si>
    <t>البقاع
Bekaa</t>
  </si>
  <si>
    <t>كسروان
Kessrouan</t>
  </si>
  <si>
    <t>أربعة نجوم أ
4Stars A</t>
  </si>
  <si>
    <t>جبيل
Jbeil</t>
  </si>
  <si>
    <t>شمال لبنان
North Lebanon</t>
  </si>
  <si>
    <t>جنوب لبنان
South Lebanon</t>
  </si>
  <si>
    <t>أربعة نجوم ب
 4Stars B</t>
  </si>
  <si>
    <t>ثلاث نجوم أ
3Stars A</t>
  </si>
  <si>
    <t>ثلاث نجوم ب
3Stars B</t>
  </si>
  <si>
    <t>نجمتان أ
2Stars A</t>
  </si>
  <si>
    <t>نجمتان ب
2Stars B</t>
  </si>
  <si>
    <t>المنطقة
Region</t>
  </si>
  <si>
    <t>التصنيف
classification</t>
  </si>
  <si>
    <t>الشهر
Month</t>
  </si>
  <si>
    <t xml:space="preserve"> جدول 15: نسبة (%) إشغال غرف الفندق شهريا بحسب المناطق والتصنيف خلال عام 2015
Table 15: Monthly rate (%) of Hotel room occupancy by region and classification during year 2015
</t>
  </si>
  <si>
    <t>جدول 16:  نسبة (%) إشغال الأسرّة في الفنادق شهريا بحسب المناطق والتصنيف خلال عام 2015
Table 16: Monthly rate (%) of Hotels bed occupancy by region and classification during year 2015</t>
  </si>
  <si>
    <t>جدول17 : نسبة (%) إشغال الغرف المفروشة  شهريا بحسب المناطق والتصنيف خلال عام 2015
Table 17 : Monthly rate (%) of Furnished  room occupancy by region and classification during year 2015</t>
  </si>
  <si>
    <t xml:space="preserve"> أول
Class 1</t>
  </si>
  <si>
    <t xml:space="preserve"> ثاني
Class 2</t>
  </si>
  <si>
    <t>جبل لبنان 
Mount- Lebanon</t>
  </si>
  <si>
    <t>جدول 18: نسبة (%) إشغال الأسرّة بالغرف المفروشة شهريا بحسب المناطق والتصنيف خلال عام 2015
Table 18: Monthly rate (%) of Furnished apartments bed occupancy by region and classification during year 2015</t>
  </si>
  <si>
    <t xml:space="preserve">البلد
Country
</t>
  </si>
  <si>
    <t>مجموع الزبائن
Total number of clients</t>
  </si>
  <si>
    <t>مجموع الليالي
Total number of nights</t>
  </si>
  <si>
    <t>مجموع الليالي بحسب الزبائن
Average nights per client</t>
  </si>
  <si>
    <t xml:space="preserve">المجموع العام
Grand total
</t>
  </si>
  <si>
    <t>فلسطين
Palestine</t>
  </si>
  <si>
    <t>السعودية
Saudi Arabia</t>
  </si>
  <si>
    <t>العراق
Irak</t>
  </si>
  <si>
    <t>مغرب
Morocco</t>
  </si>
  <si>
    <t>الأردن
Jordan</t>
  </si>
  <si>
    <t>دجيبوتي
Djibouti</t>
  </si>
  <si>
    <t>كويت
Kuwait</t>
  </si>
  <si>
    <t>عمان
Oman</t>
  </si>
  <si>
    <t>إيريتريا
Eritria</t>
  </si>
  <si>
    <t>بحرين
Bahrain</t>
  </si>
  <si>
    <t>موريتانيا
Mauritania</t>
  </si>
  <si>
    <t>صوماليا
Somalia</t>
  </si>
  <si>
    <t>السودان
Sudan</t>
  </si>
  <si>
    <t>ايفوري كوست
Ivory Coast</t>
  </si>
  <si>
    <t>اوغندا
Uganda</t>
  </si>
  <si>
    <t>غابون
Gabon</t>
  </si>
  <si>
    <t>أنغولا
Angola</t>
  </si>
  <si>
    <t>تشاد
Tchad</t>
  </si>
  <si>
    <t>كاميرون
Cameroon</t>
  </si>
  <si>
    <t>كونغو
Congo</t>
  </si>
  <si>
    <t>تانزانيا
Tanzania</t>
  </si>
  <si>
    <t>سيشيلز
Seyschels</t>
  </si>
  <si>
    <t>أثيوبيا
Ethiopia</t>
  </si>
  <si>
    <t>كينيا
Kenya</t>
  </si>
  <si>
    <t>افريقيا
Africa</t>
  </si>
  <si>
    <t>زامبيا
Zambia</t>
  </si>
  <si>
    <t>موزامبيق
Mozambique</t>
  </si>
  <si>
    <t>زمبابواي
Zimbabwe</t>
  </si>
  <si>
    <t>غانا
Ghana</t>
  </si>
  <si>
    <t>بوركينا فاسو
Borkina Fasso</t>
  </si>
  <si>
    <t>غينيا
Guinea</t>
  </si>
  <si>
    <t>بينين
Benin</t>
  </si>
  <si>
    <t>ليبيريا
Liberia</t>
  </si>
  <si>
    <t>مالي
Mali</t>
  </si>
  <si>
    <t>سويسرا
Swaziland</t>
  </si>
  <si>
    <t>غامبيا
Gambia</t>
  </si>
  <si>
    <t>سينيغال
Senegal</t>
  </si>
  <si>
    <t>سيرّا ليون
Sierra Leone</t>
  </si>
  <si>
    <t>دومينيكا
Dominica</t>
  </si>
  <si>
    <t>جامايكا
Jamaica</t>
  </si>
  <si>
    <t>سان كيتس و نيفس
Saint Keits and Neifs</t>
  </si>
  <si>
    <t>هايتي
Haiti</t>
  </si>
  <si>
    <t>كوبا
Cuba</t>
  </si>
  <si>
    <t>بيليز
Belize</t>
  </si>
  <si>
    <t>بنما
Panama</t>
  </si>
  <si>
    <t>الولايات المتحدة الأميركية
United States</t>
  </si>
  <si>
    <t>كندا
Canada</t>
  </si>
  <si>
    <t>باهاماس
Bahamas</t>
  </si>
  <si>
    <t>مكسيك
Mexico</t>
  </si>
  <si>
    <t>ترينيداد و توباغو
Trinidad and Tobago</t>
  </si>
  <si>
    <t>اروبا
Aruba</t>
  </si>
  <si>
    <t xml:space="preserve">
شيلي
Chile</t>
  </si>
  <si>
    <t>أنتيغو و باربادوس
Antigua and barbedos</t>
  </si>
  <si>
    <t>بوليفيا
Bolivia</t>
  </si>
  <si>
    <t>بيرو
Peru</t>
  </si>
  <si>
    <t>سورينام
Surinam</t>
  </si>
  <si>
    <t>أرجنتين
Argentina</t>
  </si>
  <si>
    <t>اورغواي
Urugway</t>
  </si>
  <si>
    <t>باراغواي
Paraguay</t>
  </si>
  <si>
    <t>إكوادور
Equador</t>
  </si>
  <si>
    <t>تايوان
Taiwan</t>
  </si>
  <si>
    <t>ماكاو
Macaw</t>
  </si>
  <si>
    <t>كوريا الشمالية
North Korea</t>
  </si>
  <si>
    <t>هونغ كونغ
Hong Kong</t>
  </si>
  <si>
    <t>الصين
China</t>
  </si>
  <si>
    <t>جنوب كوريا
South Korea</t>
  </si>
  <si>
    <t>كيرجيجستان
Kirjisistan</t>
  </si>
  <si>
    <t>أوزباكستان
Uzbekistan</t>
  </si>
  <si>
    <t>تركمانستان
Turkmenistan</t>
  </si>
  <si>
    <t>أفغانستان
Afghanistan</t>
  </si>
  <si>
    <t>تادجيكستان
Tadjikistan</t>
  </si>
  <si>
    <t>بهوتان
Bhutan</t>
  </si>
  <si>
    <t>نيبال
Nepal</t>
  </si>
  <si>
    <t>كازاغستان
Kazakhistan</t>
  </si>
  <si>
    <t>بانغلادش
Bangladesh</t>
  </si>
  <si>
    <t>إيران
Iran</t>
  </si>
  <si>
    <t>سيريلنكا
Sri Lanka</t>
  </si>
  <si>
    <t>تايلند
Thailand</t>
  </si>
  <si>
    <t>سينغافور
Singapur</t>
  </si>
  <si>
    <t>فيليبين
Philippines</t>
  </si>
  <si>
    <t>إندونيسيا
Indonesia</t>
  </si>
  <si>
    <t>جورجيا
Georgia</t>
  </si>
  <si>
    <t>أزربيجيان
Azarbeijan</t>
  </si>
  <si>
    <t>أرمينيا
Armenia</t>
  </si>
  <si>
    <t>بلاروسيا 
Belarusia</t>
  </si>
  <si>
    <t>مولدافيا
Moldavia</t>
  </si>
  <si>
    <t>البانيا
Albania</t>
  </si>
  <si>
    <t>سلوفانيا
Slovenia</t>
  </si>
  <si>
    <t>أوكرانيا
Ukraine</t>
  </si>
  <si>
    <t>مكدونيا
Macedonia</t>
  </si>
  <si>
    <t>شيكيا
Czech Republic</t>
  </si>
  <si>
    <t>بوسنا
Bosnia</t>
  </si>
  <si>
    <t>رومانيا
Romania</t>
  </si>
  <si>
    <t>بلغاريا
Bulgaria</t>
  </si>
  <si>
    <t>سلوفاكيا
Slovakia</t>
  </si>
  <si>
    <t>هنغاريا
Hungary</t>
  </si>
  <si>
    <t>يوغوسلوفاكيا
Yugoslavia</t>
  </si>
  <si>
    <t>بولندا
Poland</t>
  </si>
  <si>
    <t>يونان
Greece</t>
  </si>
  <si>
    <t>قبرص
Cyprus</t>
  </si>
  <si>
    <t>تركيا
Turkey</t>
  </si>
  <si>
    <t>أستونيا
Estonia</t>
  </si>
  <si>
    <t>أيسلندا
Iceland</t>
  </si>
  <si>
    <t>لاتفيا
Latvia</t>
  </si>
  <si>
    <t>نروج
Norway</t>
  </si>
  <si>
    <t>دينيمارك
Denmark</t>
  </si>
  <si>
    <t>فنلندا
Finland</t>
  </si>
  <si>
    <t>لوكسامبورغ
Luxembourg</t>
  </si>
  <si>
    <t>موناكو
Monaco</t>
  </si>
  <si>
    <t>ليتشينشتين
Lichenshtein</t>
  </si>
  <si>
    <t>أندورّا
Andorra</t>
  </si>
  <si>
    <t>مالطا
Malta</t>
  </si>
  <si>
    <t>ألمانيا
Germany</t>
  </si>
  <si>
    <t>النمسا 
Austria</t>
  </si>
  <si>
    <t>إسبانيا
Spain</t>
  </si>
  <si>
    <t>إيرلندا
Ireland</t>
  </si>
  <si>
    <t>بورتوغال
Portugal</t>
  </si>
  <si>
    <t>هولندا
Netherlands</t>
  </si>
  <si>
    <t>سويسرا
Switzerland</t>
  </si>
  <si>
    <t>إيطالياItaly</t>
  </si>
  <si>
    <t>توكيلان
Tokelan</t>
  </si>
  <si>
    <t>ميكرونيسيا
WMMicronesia</t>
  </si>
  <si>
    <t>أنتارتيكا
Antartica</t>
  </si>
  <si>
    <t>نيوزيلاند
New Zealand</t>
  </si>
  <si>
    <t>أوستراليا
Australia</t>
  </si>
  <si>
    <t>جدول 19 : عدد الليالي ومدة الإقامة في المسكن خلال عام 2015
Table 19: Nights and length of stay in accommodations during year 2015</t>
  </si>
  <si>
    <t>المحافظة
Mohafaza</t>
  </si>
  <si>
    <t xml:space="preserve">العدد
number </t>
  </si>
  <si>
    <t xml:space="preserve">5 نجوم
5 stars </t>
  </si>
  <si>
    <t xml:space="preserve">3 نجوم
3stars </t>
  </si>
  <si>
    <t xml:space="preserve">4 نجوم
4 stars </t>
  </si>
  <si>
    <t>نجمة واحدة
one star</t>
  </si>
  <si>
    <t>الجنوب
South Lebanon</t>
  </si>
  <si>
    <t xml:space="preserve">نجمة واحدة
one star </t>
  </si>
  <si>
    <t xml:space="preserve">نجمتان
two satrs </t>
  </si>
  <si>
    <t xml:space="preserve">الشمال
North Lebanon </t>
  </si>
  <si>
    <t>جدول20: الفنادق المرخصة في لبنان بموجب المحافظة والتصنيف للعام 2015
Table 20: Licensed hotels in Lebanon by Mohafaza and classification for 2015</t>
  </si>
  <si>
    <t>التصنيف
Classification</t>
  </si>
  <si>
    <t>جبل لبنان
Mount Lebanon</t>
  </si>
  <si>
    <t>جدول21: الأماكن السياحية المرخصة في لبنان  بموجب المحافظة والتصنيف للعام 2015
Table 21: Licensed tourist places in Lebanon by Mohafaza and classification for 2015</t>
  </si>
  <si>
    <t xml:space="preserve">جدول 22: عدد المطاعم المرخصة في لبنان  حسب الفئة والمحافظة للعام 2015
Table 22: The number of licensed restaurants in Lebanon by classification and Mohafaza for 2015 </t>
  </si>
  <si>
    <t xml:space="preserve">جدول 12 - زوار موقع جبيل السياحي بحسب الجنسية خلال عام </t>
  </si>
  <si>
    <t>Table 12 - Visitors of Byblos tourist site according to nationality during year 2015</t>
  </si>
  <si>
    <t xml:space="preserve">صفحة 13 </t>
  </si>
  <si>
    <t>Sheet 13</t>
  </si>
  <si>
    <t>جدول 13 : زوار مغارة جعيتا  خلال عام 2015</t>
  </si>
  <si>
    <t>Table 13 : Visitors of Jeita during year 2015</t>
  </si>
  <si>
    <t>جدول 14: التعرفة للموقع السياحي خلال عام 2015</t>
  </si>
  <si>
    <t>Table 14:Tourist sites tariffs during year 201</t>
  </si>
  <si>
    <t>جدول 15: نسبة (%) إشغال غرف الفندق شهريا بحسب المناطق والتصنيف خلال عام 2015</t>
  </si>
  <si>
    <t>Table 15: Monthly rate (%) of Hotel room occupancy by region and classification during year 2015</t>
  </si>
  <si>
    <t>جدول 16:  نسبة (%) إشغال الأسرّة في الفنادق شهريا بحسب المناطق والتصنيف خلال عام 2015</t>
  </si>
  <si>
    <t>Table 16: Monthly rate (%) of Hotels bed occupancy by region and classification during year 2015</t>
  </si>
  <si>
    <t>جدول17 : نسبة (%) إشغال الغرف المفروشة  شهريا بحسب المناطق والتصنيف خلال عام 2015</t>
  </si>
  <si>
    <t>Table 17 : Monthly rate (%) of Furnished  room occupancy by region and classification during year 2015</t>
  </si>
  <si>
    <t>جدول 18: نسبة (%) إشغال الأسرّة بالغرف المفروشة شهريا بحسب المناطق والتصنيف خلال عام 2015</t>
  </si>
  <si>
    <t>Table 18: Monthly rate (%) of Furnished apartments bed occupancy by region and classification during year 2015</t>
  </si>
  <si>
    <t>جدول 19 : عدد الليالي ومدة الإقامة في المسكن خلال عام 2015</t>
  </si>
  <si>
    <t>Table 19: Nights and length of stay in accommodations during year 2015</t>
  </si>
  <si>
    <t>جدول20: الفنادق المرخصة في لبنان بموجب المحافظة والتصنيف للعام 2015</t>
  </si>
  <si>
    <t>Table 20: Licensed hotels in Lebanon by Mohafaza and classification for 2015</t>
  </si>
  <si>
    <t>جدول21: الأماكن السياحية المرخصة في لبنان  بموجب المحافظة والتصنيف للعام 2015</t>
  </si>
  <si>
    <t>Table 21: Licensed tourist places in Lebanon by Mohafaza and classification for 2015</t>
  </si>
  <si>
    <t xml:space="preserve">صفحة 14 </t>
  </si>
  <si>
    <t>Sheet 14</t>
  </si>
  <si>
    <t xml:space="preserve">صفحة 15 </t>
  </si>
  <si>
    <t>Sheet 15</t>
  </si>
  <si>
    <t xml:space="preserve">صفحة 16 </t>
  </si>
  <si>
    <t>Sheet 16</t>
  </si>
  <si>
    <t xml:space="preserve">صفحة 17 </t>
  </si>
  <si>
    <t>Sheet 17</t>
  </si>
  <si>
    <t xml:space="preserve">صفحة 18 </t>
  </si>
  <si>
    <t>Sheet 18</t>
  </si>
  <si>
    <t xml:space="preserve">صفحة 20 </t>
  </si>
  <si>
    <t>Sheet20</t>
  </si>
  <si>
    <t xml:space="preserve">صفحة 21 </t>
  </si>
  <si>
    <t>Sheet 21</t>
  </si>
  <si>
    <t>جدول 22: عدد المطاعم المرخصة في لبنان  حسب الفئة والمحافظة للعام 2015</t>
  </si>
  <si>
    <t>Table 22: The number of licensed restaurants in Lebanon by classification and Mohafaza for 2015</t>
  </si>
  <si>
    <t xml:space="preserve">  العرب
 Arabs </t>
  </si>
  <si>
    <t xml:space="preserve"> فئات خاصة
 Special categories</t>
  </si>
  <si>
    <t xml:space="preserve"> كل العرب
All Arabs</t>
  </si>
  <si>
    <t>بروناي 
Brunai</t>
  </si>
  <si>
    <t>Borg</t>
  </si>
  <si>
    <t>جنوب أفريقيا (دولة)
South Africa</t>
  </si>
  <si>
    <t>جزر القمر
Comoros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</si>
</sst>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0.0"/>
    <numFmt numFmtId="181" formatCode="_(* #,##0_);_(* \(#,##0\);_(* &quot;-&quot;??_);_(@_)"/>
    <numFmt numFmtId="182" formatCode="_(* #,##0.0_);_(* \(#,##0.0\);_(* &quot;-&quot;??_);_(@_)"/>
    <numFmt numFmtId="183" formatCode="#,##0.0"/>
    <numFmt numFmtId="184" formatCode="[$-409]dddd\,\ mmmm\ dd\,\ yyyy"/>
    <numFmt numFmtId="185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.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medium"/>
    </border>
    <border>
      <left style="medium"/>
      <right/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 readingOrder="1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6" fillId="0" borderId="0" xfId="0" applyFont="1" applyBorder="1" applyAlignment="1">
      <alignment horizontal="right" vertical="center" wrapText="1"/>
    </xf>
    <xf numFmtId="0" fontId="46" fillId="0" borderId="11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6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 readingOrder="1"/>
    </xf>
    <xf numFmtId="0" fontId="6" fillId="0" borderId="0" xfId="0" applyFont="1" applyFill="1" applyAlignment="1">
      <alignment vertical="center" readingOrder="1"/>
    </xf>
    <xf numFmtId="180" fontId="6" fillId="0" borderId="0" xfId="0" applyNumberFormat="1" applyFont="1" applyFill="1" applyAlignment="1">
      <alignment vertical="center" readingOrder="1"/>
    </xf>
    <xf numFmtId="0" fontId="6" fillId="0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 readingOrder="1"/>
    </xf>
    <xf numFmtId="3" fontId="5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vertical="center" readingOrder="1"/>
    </xf>
    <xf numFmtId="0" fontId="5" fillId="34" borderId="10" xfId="0" applyFont="1" applyFill="1" applyBorder="1" applyAlignment="1">
      <alignment horizontal="center" vertical="center" wrapText="1" readingOrder="1"/>
    </xf>
    <xf numFmtId="0" fontId="5" fillId="34" borderId="10" xfId="0" applyFont="1" applyFill="1" applyBorder="1" applyAlignment="1">
      <alignment horizontal="center" vertical="center" wrapText="1" readingOrder="2"/>
    </xf>
    <xf numFmtId="0" fontId="5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vertical="center" wrapText="1" readingOrder="1"/>
    </xf>
    <xf numFmtId="0" fontId="6" fillId="0" borderId="10" xfId="0" applyFont="1" applyFill="1" applyBorder="1" applyAlignment="1">
      <alignment vertical="top" wrapText="1" readingOrder="1"/>
    </xf>
    <xf numFmtId="0" fontId="6" fillId="0" borderId="10" xfId="0" applyFont="1" applyFill="1" applyBorder="1" applyAlignment="1">
      <alignment horizontal="right" vertical="center" wrapText="1" readingOrder="1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readingOrder="1"/>
    </xf>
    <xf numFmtId="0" fontId="5" fillId="0" borderId="12" xfId="0" applyFont="1" applyFill="1" applyBorder="1" applyAlignment="1">
      <alignment vertical="center" wrapText="1" readingOrder="2"/>
    </xf>
    <xf numFmtId="0" fontId="5" fillId="34" borderId="13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vertical="center" wrapText="1" readingOrder="2"/>
    </xf>
    <xf numFmtId="3" fontId="5" fillId="0" borderId="10" xfId="0" applyNumberFormat="1" applyFont="1" applyFill="1" applyBorder="1" applyAlignment="1">
      <alignment horizontal="center" vertical="center" readingOrder="1"/>
    </xf>
    <xf numFmtId="3" fontId="6" fillId="0" borderId="10" xfId="0" applyNumberFormat="1" applyFont="1" applyFill="1" applyBorder="1" applyAlignment="1">
      <alignment horizontal="center" vertical="center" readingOrder="1"/>
    </xf>
    <xf numFmtId="3" fontId="6" fillId="0" borderId="10" xfId="4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readingOrder="1"/>
    </xf>
    <xf numFmtId="3" fontId="6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wrapText="1" readingOrder="1"/>
    </xf>
    <xf numFmtId="3" fontId="49" fillId="0" borderId="10" xfId="0" applyNumberFormat="1" applyFont="1" applyFill="1" applyBorder="1" applyAlignment="1">
      <alignment horizontal="center" wrapText="1" readingOrder="1"/>
    </xf>
    <xf numFmtId="3" fontId="5" fillId="0" borderId="10" xfId="0" applyNumberFormat="1" applyFont="1" applyFill="1" applyBorder="1" applyAlignment="1">
      <alignment horizontal="center" readingOrder="1"/>
    </xf>
    <xf numFmtId="3" fontId="6" fillId="0" borderId="10" xfId="0" applyNumberFormat="1" applyFont="1" applyFill="1" applyBorder="1" applyAlignment="1">
      <alignment horizontal="center" readingOrder="1"/>
    </xf>
    <xf numFmtId="3" fontId="6" fillId="0" borderId="10" xfId="42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readingOrder="1"/>
    </xf>
    <xf numFmtId="3" fontId="48" fillId="33" borderId="10" xfId="0" applyNumberFormat="1" applyFont="1" applyFill="1" applyBorder="1" applyAlignment="1">
      <alignment horizontal="center"/>
    </xf>
    <xf numFmtId="3" fontId="49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Alignment="1">
      <alignment horizontal="center" vertical="center" readingOrder="1"/>
    </xf>
    <xf numFmtId="0" fontId="5" fillId="33" borderId="10" xfId="0" applyFont="1" applyFill="1" applyBorder="1" applyAlignment="1">
      <alignment horizontal="center" vertical="center" wrapText="1" readingOrder="1"/>
    </xf>
    <xf numFmtId="3" fontId="5" fillId="33" borderId="10" xfId="0" applyNumberFormat="1" applyFont="1" applyFill="1" applyBorder="1" applyAlignment="1">
      <alignment horizontal="center" vertical="center" wrapText="1" readingOrder="1"/>
    </xf>
    <xf numFmtId="3" fontId="6" fillId="0" borderId="0" xfId="0" applyNumberFormat="1" applyFont="1" applyFill="1" applyAlignment="1">
      <alignment vertical="center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 wrapText="1" readingOrder="1"/>
    </xf>
    <xf numFmtId="0" fontId="5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 readingOrder="1"/>
    </xf>
    <xf numFmtId="3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 readingOrder="2"/>
    </xf>
    <xf numFmtId="0" fontId="5" fillId="0" borderId="13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readingOrder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readingOrder="1"/>
    </xf>
    <xf numFmtId="0" fontId="3" fillId="0" borderId="0" xfId="0" applyFont="1" applyFill="1" applyBorder="1" applyAlignment="1">
      <alignment horizontal="right" vertical="center"/>
    </xf>
    <xf numFmtId="3" fontId="49" fillId="0" borderId="10" xfId="0" applyNumberFormat="1" applyFont="1" applyFill="1" applyBorder="1" applyAlignment="1">
      <alignment horizontal="center" vertical="center" wrapText="1" readingOrder="1"/>
    </xf>
    <xf numFmtId="3" fontId="5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48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3" fontId="49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10" xfId="0" applyFont="1" applyFill="1" applyBorder="1" applyAlignment="1">
      <alignment horizontal="center" vertical="center"/>
    </xf>
    <xf numFmtId="181" fontId="5" fillId="0" borderId="1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10" xfId="42" applyNumberFormat="1" applyFont="1" applyFill="1" applyBorder="1" applyAlignment="1">
      <alignment horizontal="center" vertical="center" wrapText="1"/>
    </xf>
    <xf numFmtId="3" fontId="5" fillId="0" borderId="10" xfId="42" applyNumberFormat="1" applyFont="1" applyFill="1" applyBorder="1" applyAlignment="1">
      <alignment horizontal="center" vertical="center"/>
    </xf>
    <xf numFmtId="3" fontId="7" fillId="0" borderId="10" xfId="42" applyNumberFormat="1" applyFont="1" applyFill="1" applyBorder="1" applyAlignment="1">
      <alignment horizontal="center" vertical="center" wrapText="1"/>
    </xf>
    <xf numFmtId="3" fontId="3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 readingOrder="1"/>
    </xf>
    <xf numFmtId="3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wrapText="1" readingOrder="1"/>
    </xf>
    <xf numFmtId="0" fontId="5" fillId="0" borderId="0" xfId="0" applyFont="1" applyFill="1" applyBorder="1" applyAlignment="1">
      <alignment horizontal="right" readingOrder="1"/>
    </xf>
    <xf numFmtId="0" fontId="5" fillId="0" borderId="14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right" vertical="center" wrapText="1" readingOrder="1"/>
    </xf>
    <xf numFmtId="0" fontId="5" fillId="0" borderId="14" xfId="0" applyFont="1" applyFill="1" applyBorder="1" applyAlignment="1">
      <alignment horizontal="right" vertical="center" wrapText="1" readingOrder="1"/>
    </xf>
    <xf numFmtId="0" fontId="50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 wrapText="1"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 readingOrder="1"/>
    </xf>
    <xf numFmtId="0" fontId="5" fillId="0" borderId="0" xfId="0" applyFont="1" applyFill="1" applyAlignment="1">
      <alignment horizontal="center" vertical="center" readingOrder="1"/>
    </xf>
    <xf numFmtId="0" fontId="5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textRotation="90" wrapText="1" readingOrder="1"/>
    </xf>
    <xf numFmtId="181" fontId="6" fillId="0" borderId="10" xfId="42" applyNumberFormat="1" applyFont="1" applyFill="1" applyBorder="1" applyAlignment="1">
      <alignment horizontal="center" vertical="center" wrapText="1" readingOrder="1"/>
    </xf>
    <xf numFmtId="181" fontId="6" fillId="0" borderId="10" xfId="42" applyNumberFormat="1" applyFont="1" applyFill="1" applyBorder="1" applyAlignment="1">
      <alignment horizontal="center" vertical="center" readingOrder="1"/>
    </xf>
    <xf numFmtId="37" fontId="6" fillId="0" borderId="10" xfId="42" applyNumberFormat="1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textRotation="90" wrapText="1" readingOrder="1"/>
    </xf>
    <xf numFmtId="0" fontId="6" fillId="0" borderId="0" xfId="57" applyFont="1" applyFill="1" applyBorder="1" applyAlignment="1">
      <alignment horizontal="left" vertical="center" wrapText="1" readingOrder="1"/>
      <protection/>
    </xf>
    <xf numFmtId="37" fontId="6" fillId="0" borderId="0" xfId="42" applyNumberFormat="1" applyFont="1" applyFill="1" applyBorder="1" applyAlignment="1">
      <alignment vertical="center" readingOrder="1"/>
    </xf>
    <xf numFmtId="37" fontId="6" fillId="0" borderId="0" xfId="42" applyNumberFormat="1" applyFont="1" applyFill="1" applyBorder="1" applyAlignment="1">
      <alignment horizontal="right" vertical="center" readingOrder="1"/>
    </xf>
    <xf numFmtId="0" fontId="49" fillId="0" borderId="10" xfId="57" applyFont="1" applyFill="1" applyBorder="1" applyAlignment="1">
      <alignment horizontal="center" vertical="center" wrapText="1" readingOrder="1"/>
      <protection/>
    </xf>
    <xf numFmtId="0" fontId="5" fillId="0" borderId="10" xfId="57" applyFont="1" applyFill="1" applyBorder="1" applyAlignment="1">
      <alignment horizontal="center" vertical="center" wrapText="1" readingOrder="1"/>
      <protection/>
    </xf>
    <xf numFmtId="0" fontId="5" fillId="0" borderId="10" xfId="0" applyFont="1" applyFill="1" applyBorder="1" applyAlignment="1">
      <alignment horizontal="right" vertical="center" wrapText="1"/>
    </xf>
    <xf numFmtId="43" fontId="6" fillId="0" borderId="10" xfId="42" applyFont="1" applyFill="1" applyBorder="1" applyAlignment="1">
      <alignment vertical="center"/>
    </xf>
    <xf numFmtId="182" fontId="5" fillId="0" borderId="10" xfId="42" applyNumberFormat="1" applyFont="1" applyFill="1" applyBorder="1" applyAlignment="1">
      <alignment vertical="center"/>
    </xf>
    <xf numFmtId="4" fontId="6" fillId="0" borderId="10" xfId="42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2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 readingOrder="2"/>
    </xf>
    <xf numFmtId="0" fontId="49" fillId="0" borderId="10" xfId="0" applyFont="1" applyFill="1" applyBorder="1" applyAlignment="1">
      <alignment horizontal="center" vertical="center" wrapText="1" readingOrder="1"/>
    </xf>
    <xf numFmtId="0" fontId="49" fillId="0" borderId="10" xfId="0" applyFont="1" applyFill="1" applyBorder="1" applyAlignment="1">
      <alignment vertical="center" wrapText="1" readingOrder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180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49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center" wrapText="1" readingOrder="1"/>
    </xf>
    <xf numFmtId="0" fontId="48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/>
    </xf>
    <xf numFmtId="3" fontId="48" fillId="0" borderId="0" xfId="0" applyNumberFormat="1" applyFont="1" applyFill="1" applyAlignment="1">
      <alignment vertical="center"/>
    </xf>
    <xf numFmtId="3" fontId="48" fillId="33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 wrapText="1" readingOrder="1"/>
    </xf>
    <xf numFmtId="0" fontId="5" fillId="0" borderId="10" xfId="42" applyNumberFormat="1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vertical="center" wrapText="1" readingOrder="1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49" fillId="0" borderId="0" xfId="0" applyFont="1" applyFill="1" applyBorder="1" applyAlignment="1">
      <alignment horizontal="right" vertical="center" wrapText="1" readingOrder="1"/>
    </xf>
    <xf numFmtId="0" fontId="49" fillId="0" borderId="0" xfId="0" applyFont="1" applyFill="1" applyBorder="1" applyAlignment="1">
      <alignment horizontal="right" vertical="center" readingOrder="1"/>
    </xf>
    <xf numFmtId="0" fontId="46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wrapText="1" readingOrder="1"/>
    </xf>
    <xf numFmtId="0" fontId="9" fillId="34" borderId="10" xfId="0" applyFont="1" applyFill="1" applyBorder="1" applyAlignment="1">
      <alignment horizontal="center" vertical="center" wrapText="1" readingOrder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 readingOrder="1"/>
    </xf>
    <xf numFmtId="0" fontId="46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right" vertical="center" wrapText="1" readingOrder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right" vertical="center" wrapText="1" readingOrder="1"/>
    </xf>
    <xf numFmtId="0" fontId="6" fillId="0" borderId="18" xfId="0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right" vertical="center" readingOrder="1"/>
    </xf>
    <xf numFmtId="0" fontId="48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 vertical="center" readingOrder="1"/>
    </xf>
    <xf numFmtId="0" fontId="7" fillId="0" borderId="19" xfId="0" applyFont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 readingOrder="1"/>
    </xf>
    <xf numFmtId="0" fontId="5" fillId="0" borderId="19" xfId="0" applyFont="1" applyFill="1" applyBorder="1" applyAlignment="1">
      <alignment horizontal="right" vertical="center" readingOrder="1"/>
    </xf>
    <xf numFmtId="0" fontId="50" fillId="0" borderId="19" xfId="0" applyFont="1" applyBorder="1" applyAlignment="1">
      <alignment horizontal="right"/>
    </xf>
    <xf numFmtId="0" fontId="48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wrapText="1" readingOrder="1"/>
    </xf>
    <xf numFmtId="0" fontId="5" fillId="0" borderId="0" xfId="0" applyFont="1" applyFill="1" applyBorder="1" applyAlignment="1">
      <alignment horizontal="right" readingOrder="1"/>
    </xf>
    <xf numFmtId="0" fontId="6" fillId="0" borderId="0" xfId="0" applyFont="1" applyFill="1" applyBorder="1" applyAlignment="1">
      <alignment horizontal="right" vertical="center" wrapText="1" readingOrder="1"/>
    </xf>
    <xf numFmtId="0" fontId="5" fillId="0" borderId="12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 readingOrder="1"/>
    </xf>
    <xf numFmtId="0" fontId="49" fillId="0" borderId="11" xfId="0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right" vertical="center" wrapText="1" readingOrder="1"/>
    </xf>
    <xf numFmtId="0" fontId="49" fillId="0" borderId="0" xfId="0" applyFont="1" applyFill="1" applyBorder="1" applyAlignment="1">
      <alignment horizontal="right" vertical="center" readingOrder="1"/>
    </xf>
    <xf numFmtId="0" fontId="49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vertical="top" wrapText="1"/>
    </xf>
    <xf numFmtId="0" fontId="51" fillId="0" borderId="0" xfId="0" applyFont="1" applyAlignment="1">
      <alignment horizontal="right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 wrapText="1"/>
    </xf>
    <xf numFmtId="4" fontId="48" fillId="0" borderId="10" xfId="0" applyNumberFormat="1" applyFont="1" applyFill="1" applyBorder="1" applyAlignment="1">
      <alignment vertical="center" readingOrder="1"/>
    </xf>
    <xf numFmtId="181" fontId="48" fillId="0" borderId="10" xfId="42" applyNumberFormat="1" applyFont="1" applyFill="1" applyBorder="1" applyAlignment="1">
      <alignment vertical="center" readingOrder="1"/>
    </xf>
    <xf numFmtId="0" fontId="49" fillId="0" borderId="10" xfId="0" applyFont="1" applyFill="1" applyBorder="1" applyAlignment="1">
      <alignment vertical="center" wrapText="1"/>
    </xf>
    <xf numFmtId="181" fontId="48" fillId="0" borderId="10" xfId="42" applyNumberFormat="1" applyFont="1" applyFill="1" applyBorder="1" applyAlignment="1">
      <alignment vertical="center"/>
    </xf>
    <xf numFmtId="181" fontId="6" fillId="0" borderId="10" xfId="42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vertical="top" wrapText="1"/>
    </xf>
    <xf numFmtId="4" fontId="49" fillId="0" borderId="10" xfId="0" applyNumberFormat="1" applyFont="1" applyFill="1" applyBorder="1" applyAlignment="1">
      <alignment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_8_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rightToLeft="1" tabSelected="1" zoomScalePageLayoutView="0" workbookViewId="0" topLeftCell="A1">
      <selection activeCell="K66" sqref="K66:K67"/>
    </sheetView>
  </sheetViews>
  <sheetFormatPr defaultColWidth="9.140625" defaultRowHeight="15"/>
  <cols>
    <col min="9" max="9" width="42.8515625" style="0" customWidth="1"/>
    <col min="11" max="11" width="9.00390625" style="4" customWidth="1"/>
  </cols>
  <sheetData>
    <row r="1" spans="2:11" ht="68.25" customHeight="1">
      <c r="B1" s="227" t="s">
        <v>140</v>
      </c>
      <c r="C1" s="227"/>
      <c r="D1" s="227"/>
      <c r="E1" s="227"/>
      <c r="F1" s="227"/>
      <c r="G1" s="227"/>
      <c r="H1" s="227"/>
      <c r="I1" s="227"/>
      <c r="J1" s="227"/>
      <c r="K1" s="227"/>
    </row>
    <row r="2" spans="2:11" ht="1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5" customHeight="1">
      <c r="B3" s="228" t="s">
        <v>549</v>
      </c>
      <c r="C3" s="228"/>
      <c r="D3" s="228"/>
      <c r="E3" s="228"/>
      <c r="F3" s="228"/>
      <c r="G3" s="228"/>
      <c r="H3" s="228"/>
      <c r="I3" s="228"/>
      <c r="J3" s="8"/>
      <c r="K3" s="9" t="s">
        <v>141</v>
      </c>
    </row>
    <row r="4" spans="2:11" ht="15">
      <c r="B4" s="222" t="s">
        <v>550</v>
      </c>
      <c r="C4" s="222"/>
      <c r="D4" s="222"/>
      <c r="E4" s="222"/>
      <c r="F4" s="222"/>
      <c r="G4" s="222"/>
      <c r="H4" s="222"/>
      <c r="I4" s="222"/>
      <c r="J4" s="5"/>
      <c r="K4" s="3" t="s">
        <v>142</v>
      </c>
    </row>
    <row r="6" spans="2:11" ht="15" customHeight="1">
      <c r="B6" s="226" t="s">
        <v>551</v>
      </c>
      <c r="C6" s="226"/>
      <c r="D6" s="226"/>
      <c r="E6" s="226"/>
      <c r="F6" s="226"/>
      <c r="G6" s="226"/>
      <c r="H6" s="226"/>
      <c r="I6" s="226"/>
      <c r="J6" s="6"/>
      <c r="K6" s="3" t="s">
        <v>143</v>
      </c>
    </row>
    <row r="7" spans="2:11" ht="15">
      <c r="B7" s="222" t="s">
        <v>552</v>
      </c>
      <c r="C7" s="222"/>
      <c r="D7" s="222"/>
      <c r="E7" s="222"/>
      <c r="F7" s="222"/>
      <c r="G7" s="222"/>
      <c r="H7" s="222"/>
      <c r="I7" s="222"/>
      <c r="J7" s="5"/>
      <c r="K7" s="3" t="s">
        <v>144</v>
      </c>
    </row>
    <row r="9" spans="2:11" ht="15" customHeight="1">
      <c r="B9" s="229" t="s">
        <v>553</v>
      </c>
      <c r="C9" s="229"/>
      <c r="D9" s="229"/>
      <c r="E9" s="229"/>
      <c r="F9" s="229"/>
      <c r="G9" s="229"/>
      <c r="H9" s="229"/>
      <c r="I9" s="229"/>
      <c r="J9" s="7"/>
      <c r="K9" s="3" t="s">
        <v>145</v>
      </c>
    </row>
    <row r="10" spans="2:11" ht="15">
      <c r="B10" s="222" t="s">
        <v>554</v>
      </c>
      <c r="C10" s="222"/>
      <c r="D10" s="222"/>
      <c r="E10" s="222"/>
      <c r="F10" s="222"/>
      <c r="G10" s="222"/>
      <c r="H10" s="222"/>
      <c r="I10" s="222"/>
      <c r="J10" s="5"/>
      <c r="K10" s="3" t="s">
        <v>146</v>
      </c>
    </row>
    <row r="12" spans="2:11" ht="15" customHeight="1">
      <c r="B12" s="226" t="s">
        <v>555</v>
      </c>
      <c r="C12" s="226"/>
      <c r="D12" s="226"/>
      <c r="E12" s="226"/>
      <c r="F12" s="226"/>
      <c r="G12" s="226"/>
      <c r="H12" s="226"/>
      <c r="I12" s="226"/>
      <c r="J12" s="6"/>
      <c r="K12" s="3" t="s">
        <v>147</v>
      </c>
    </row>
    <row r="13" spans="2:11" ht="15">
      <c r="B13" s="222" t="s">
        <v>556</v>
      </c>
      <c r="C13" s="222"/>
      <c r="D13" s="222"/>
      <c r="E13" s="222"/>
      <c r="F13" s="222"/>
      <c r="G13" s="222"/>
      <c r="H13" s="222"/>
      <c r="I13" s="222"/>
      <c r="J13" s="5"/>
      <c r="K13" s="3" t="s">
        <v>148</v>
      </c>
    </row>
    <row r="15" spans="2:11" ht="15">
      <c r="B15" s="222" t="s">
        <v>599</v>
      </c>
      <c r="C15" s="222"/>
      <c r="D15" s="222"/>
      <c r="E15" s="222"/>
      <c r="F15" s="222"/>
      <c r="G15" s="222"/>
      <c r="H15" s="222"/>
      <c r="I15" s="222"/>
      <c r="K15" s="3" t="s">
        <v>149</v>
      </c>
    </row>
    <row r="16" spans="2:11" ht="15">
      <c r="B16" s="222" t="s">
        <v>600</v>
      </c>
      <c r="C16" s="222"/>
      <c r="D16" s="222"/>
      <c r="E16" s="222"/>
      <c r="F16" s="222"/>
      <c r="G16" s="222"/>
      <c r="H16" s="222"/>
      <c r="I16" s="222"/>
      <c r="K16" s="3" t="s">
        <v>586</v>
      </c>
    </row>
    <row r="17" spans="2:9" ht="15">
      <c r="B17" s="11"/>
      <c r="C17" s="11"/>
      <c r="D17" s="11"/>
      <c r="E17" s="11"/>
      <c r="F17" s="11"/>
      <c r="G17" s="11"/>
      <c r="H17" s="11"/>
      <c r="I17" s="11"/>
    </row>
    <row r="18" spans="2:11" ht="15" customHeight="1">
      <c r="B18" s="226" t="s">
        <v>585</v>
      </c>
      <c r="C18" s="226"/>
      <c r="D18" s="226"/>
      <c r="E18" s="226"/>
      <c r="F18" s="226"/>
      <c r="G18" s="226"/>
      <c r="H18" s="226"/>
      <c r="I18" s="226"/>
      <c r="J18" s="6"/>
      <c r="K18" s="3" t="s">
        <v>150</v>
      </c>
    </row>
    <row r="19" spans="2:11" ht="15">
      <c r="B19" s="222" t="s">
        <v>598</v>
      </c>
      <c r="C19" s="222"/>
      <c r="D19" s="222"/>
      <c r="E19" s="222"/>
      <c r="F19" s="222"/>
      <c r="G19" s="222"/>
      <c r="H19" s="222"/>
      <c r="I19" s="222"/>
      <c r="J19" s="5"/>
      <c r="K19" s="3" t="s">
        <v>151</v>
      </c>
    </row>
    <row r="21" spans="2:11" ht="15" customHeight="1">
      <c r="B21" s="226" t="s">
        <v>596</v>
      </c>
      <c r="C21" s="226"/>
      <c r="D21" s="226"/>
      <c r="E21" s="226"/>
      <c r="F21" s="226"/>
      <c r="G21" s="226"/>
      <c r="H21" s="226"/>
      <c r="I21" s="226"/>
      <c r="J21" s="6"/>
      <c r="K21" s="3" t="s">
        <v>152</v>
      </c>
    </row>
    <row r="22" spans="2:11" ht="15">
      <c r="B22" s="222" t="s">
        <v>597</v>
      </c>
      <c r="C22" s="222"/>
      <c r="D22" s="222"/>
      <c r="E22" s="222"/>
      <c r="F22" s="222"/>
      <c r="G22" s="222"/>
      <c r="H22" s="222"/>
      <c r="I22" s="222"/>
      <c r="J22" s="5"/>
      <c r="K22" s="3" t="s">
        <v>153</v>
      </c>
    </row>
    <row r="24" spans="2:11" ht="15" customHeight="1">
      <c r="B24" s="226" t="s">
        <v>594</v>
      </c>
      <c r="C24" s="226"/>
      <c r="D24" s="226"/>
      <c r="E24" s="226"/>
      <c r="F24" s="226"/>
      <c r="G24" s="226"/>
      <c r="H24" s="226"/>
      <c r="I24" s="226"/>
      <c r="J24" s="6"/>
      <c r="K24" s="3" t="s">
        <v>587</v>
      </c>
    </row>
    <row r="25" spans="2:11" ht="15">
      <c r="B25" s="222" t="s">
        <v>595</v>
      </c>
      <c r="C25" s="222"/>
      <c r="D25" s="222"/>
      <c r="E25" s="222"/>
      <c r="F25" s="222"/>
      <c r="G25" s="222"/>
      <c r="H25" s="222"/>
      <c r="I25" s="222"/>
      <c r="J25" s="5"/>
      <c r="K25" s="3" t="s">
        <v>154</v>
      </c>
    </row>
    <row r="27" spans="2:11" ht="15" customHeight="1">
      <c r="B27" s="226" t="s">
        <v>592</v>
      </c>
      <c r="C27" s="226"/>
      <c r="D27" s="226"/>
      <c r="E27" s="226"/>
      <c r="F27" s="226"/>
      <c r="G27" s="226"/>
      <c r="H27" s="226"/>
      <c r="I27" s="226"/>
      <c r="J27" s="6"/>
      <c r="K27" s="3" t="s">
        <v>155</v>
      </c>
    </row>
    <row r="28" spans="2:11" ht="15">
      <c r="B28" s="222" t="s">
        <v>593</v>
      </c>
      <c r="C28" s="222"/>
      <c r="D28" s="222"/>
      <c r="E28" s="222"/>
      <c r="F28" s="222"/>
      <c r="G28" s="222"/>
      <c r="H28" s="222"/>
      <c r="I28" s="222"/>
      <c r="J28" s="5"/>
      <c r="K28" s="3" t="s">
        <v>156</v>
      </c>
    </row>
    <row r="30" spans="2:11" ht="15" customHeight="1">
      <c r="B30" s="226" t="s">
        <v>590</v>
      </c>
      <c r="C30" s="226"/>
      <c r="D30" s="226"/>
      <c r="E30" s="226"/>
      <c r="F30" s="226"/>
      <c r="G30" s="226"/>
      <c r="H30" s="226"/>
      <c r="I30" s="226"/>
      <c r="J30" s="6"/>
      <c r="K30" s="3" t="s">
        <v>157</v>
      </c>
    </row>
    <row r="31" spans="2:11" ht="15">
      <c r="B31" s="222" t="s">
        <v>591</v>
      </c>
      <c r="C31" s="222"/>
      <c r="D31" s="222"/>
      <c r="E31" s="222"/>
      <c r="F31" s="222"/>
      <c r="G31" s="222"/>
      <c r="H31" s="222"/>
      <c r="I31" s="222"/>
      <c r="J31" s="5"/>
      <c r="K31" s="3" t="s">
        <v>158</v>
      </c>
    </row>
    <row r="33" spans="2:11" ht="15" customHeight="1">
      <c r="B33" s="226" t="s">
        <v>588</v>
      </c>
      <c r="C33" s="226"/>
      <c r="D33" s="226"/>
      <c r="E33" s="226"/>
      <c r="F33" s="226"/>
      <c r="G33" s="226"/>
      <c r="H33" s="226"/>
      <c r="I33" s="226"/>
      <c r="J33" s="6"/>
      <c r="K33" s="3" t="s">
        <v>159</v>
      </c>
    </row>
    <row r="34" spans="2:11" ht="15">
      <c r="B34" s="222" t="s">
        <v>589</v>
      </c>
      <c r="C34" s="222"/>
      <c r="D34" s="222"/>
      <c r="E34" s="222"/>
      <c r="F34" s="222"/>
      <c r="G34" s="222"/>
      <c r="H34" s="222"/>
      <c r="I34" s="222"/>
      <c r="J34" s="5"/>
      <c r="K34" s="3" t="s">
        <v>160</v>
      </c>
    </row>
    <row r="36" spans="2:11" ht="15">
      <c r="B36" s="222" t="s">
        <v>823</v>
      </c>
      <c r="C36" s="222"/>
      <c r="D36" s="222"/>
      <c r="E36" s="222"/>
      <c r="F36" s="222"/>
      <c r="G36" s="222"/>
      <c r="H36" s="222"/>
      <c r="I36" s="222"/>
      <c r="K36" s="3" t="s">
        <v>825</v>
      </c>
    </row>
    <row r="37" spans="2:11" ht="15">
      <c r="B37" s="222" t="s">
        <v>824</v>
      </c>
      <c r="C37" s="222"/>
      <c r="D37" s="222"/>
      <c r="E37" s="222"/>
      <c r="F37" s="222"/>
      <c r="G37" s="222"/>
      <c r="H37" s="222"/>
      <c r="I37" s="222"/>
      <c r="K37" s="3" t="s">
        <v>826</v>
      </c>
    </row>
    <row r="39" spans="2:11" ht="15">
      <c r="B39" s="222" t="s">
        <v>827</v>
      </c>
      <c r="C39" s="222"/>
      <c r="D39" s="222"/>
      <c r="E39" s="222"/>
      <c r="F39" s="222"/>
      <c r="G39" s="222"/>
      <c r="H39" s="222"/>
      <c r="I39" s="222"/>
      <c r="K39" s="3" t="s">
        <v>845</v>
      </c>
    </row>
    <row r="40" spans="2:11" ht="15">
      <c r="B40" s="222" t="s">
        <v>828</v>
      </c>
      <c r="C40" s="222"/>
      <c r="D40" s="222"/>
      <c r="E40" s="222"/>
      <c r="F40" s="222"/>
      <c r="G40" s="222"/>
      <c r="H40" s="222"/>
      <c r="I40" s="222"/>
      <c r="K40" s="3" t="s">
        <v>846</v>
      </c>
    </row>
    <row r="42" spans="2:11" ht="15">
      <c r="B42" s="222" t="s">
        <v>829</v>
      </c>
      <c r="C42" s="222"/>
      <c r="D42" s="222"/>
      <c r="E42" s="222"/>
      <c r="F42" s="222"/>
      <c r="G42" s="222"/>
      <c r="H42" s="222"/>
      <c r="I42" s="222"/>
      <c r="K42" s="3" t="s">
        <v>847</v>
      </c>
    </row>
    <row r="43" spans="2:11" ht="15">
      <c r="B43" s="222" t="s">
        <v>830</v>
      </c>
      <c r="C43" s="222"/>
      <c r="D43" s="222"/>
      <c r="E43" s="222"/>
      <c r="F43" s="222"/>
      <c r="G43" s="222"/>
      <c r="H43" s="222"/>
      <c r="I43" s="222"/>
      <c r="K43" s="3" t="s">
        <v>848</v>
      </c>
    </row>
    <row r="45" spans="2:11" ht="15">
      <c r="B45" s="222" t="s">
        <v>831</v>
      </c>
      <c r="C45" s="222"/>
      <c r="D45" s="222"/>
      <c r="E45" s="222"/>
      <c r="F45" s="222"/>
      <c r="G45" s="222"/>
      <c r="H45" s="222"/>
      <c r="I45" s="222"/>
      <c r="K45" s="3" t="s">
        <v>849</v>
      </c>
    </row>
    <row r="46" spans="2:11" ht="15">
      <c r="B46" s="222" t="s">
        <v>832</v>
      </c>
      <c r="C46" s="222"/>
      <c r="D46" s="222"/>
      <c r="E46" s="222"/>
      <c r="F46" s="222"/>
      <c r="G46" s="222"/>
      <c r="H46" s="222"/>
      <c r="I46" s="222"/>
      <c r="K46" s="3" t="s">
        <v>850</v>
      </c>
    </row>
    <row r="48" spans="2:11" ht="15">
      <c r="B48" s="222" t="s">
        <v>833</v>
      </c>
      <c r="C48" s="222"/>
      <c r="D48" s="222"/>
      <c r="E48" s="222"/>
      <c r="F48" s="222"/>
      <c r="G48" s="222"/>
      <c r="H48" s="222"/>
      <c r="I48" s="222"/>
      <c r="K48" s="3" t="s">
        <v>851</v>
      </c>
    </row>
    <row r="49" spans="2:11" ht="15">
      <c r="B49" s="222" t="s">
        <v>834</v>
      </c>
      <c r="C49" s="222"/>
      <c r="D49" s="222"/>
      <c r="E49" s="222"/>
      <c r="F49" s="222"/>
      <c r="G49" s="222"/>
      <c r="H49" s="222"/>
      <c r="I49" s="222"/>
      <c r="K49" s="3" t="s">
        <v>852</v>
      </c>
    </row>
    <row r="51" spans="2:11" ht="15">
      <c r="B51" s="225" t="s">
        <v>835</v>
      </c>
      <c r="C51" s="225"/>
      <c r="D51" s="225"/>
      <c r="E51" s="225"/>
      <c r="F51" s="225"/>
      <c r="G51" s="225"/>
      <c r="H51" s="225"/>
      <c r="I51" s="225"/>
      <c r="K51" s="3" t="s">
        <v>853</v>
      </c>
    </row>
    <row r="52" spans="2:11" ht="15">
      <c r="B52" s="222" t="s">
        <v>836</v>
      </c>
      <c r="C52" s="222"/>
      <c r="D52" s="222"/>
      <c r="E52" s="222"/>
      <c r="F52" s="222"/>
      <c r="G52" s="222"/>
      <c r="H52" s="222"/>
      <c r="I52" s="222"/>
      <c r="K52" s="3" t="s">
        <v>854</v>
      </c>
    </row>
    <row r="54" spans="2:11" ht="15">
      <c r="B54" s="222" t="s">
        <v>837</v>
      </c>
      <c r="C54" s="222"/>
      <c r="D54" s="222"/>
      <c r="E54" s="222"/>
      <c r="F54" s="222"/>
      <c r="G54" s="222"/>
      <c r="H54" s="222"/>
      <c r="I54" s="222"/>
      <c r="K54" s="3" t="s">
        <v>853</v>
      </c>
    </row>
    <row r="55" spans="2:11" ht="15">
      <c r="B55" s="223" t="s">
        <v>838</v>
      </c>
      <c r="C55" s="223"/>
      <c r="D55" s="223"/>
      <c r="E55" s="223"/>
      <c r="F55" s="223"/>
      <c r="G55" s="223"/>
      <c r="H55" s="223"/>
      <c r="I55" s="223"/>
      <c r="K55" s="3" t="s">
        <v>854</v>
      </c>
    </row>
    <row r="57" spans="2:11" ht="15">
      <c r="B57" s="222" t="s">
        <v>839</v>
      </c>
      <c r="C57" s="222"/>
      <c r="D57" s="222"/>
      <c r="E57" s="222"/>
      <c r="F57" s="222"/>
      <c r="G57" s="222"/>
      <c r="H57" s="222"/>
      <c r="I57" s="222"/>
      <c r="K57" s="3" t="s">
        <v>855</v>
      </c>
    </row>
    <row r="58" spans="2:11" ht="15">
      <c r="B58" s="224" t="s">
        <v>840</v>
      </c>
      <c r="C58" s="224"/>
      <c r="D58" s="224"/>
      <c r="E58" s="224"/>
      <c r="F58" s="224"/>
      <c r="G58" s="224"/>
      <c r="H58" s="224"/>
      <c r="I58" s="224"/>
      <c r="K58" s="3" t="s">
        <v>856</v>
      </c>
    </row>
    <row r="60" spans="2:11" ht="15">
      <c r="B60" s="222" t="s">
        <v>841</v>
      </c>
      <c r="C60" s="222"/>
      <c r="D60" s="222"/>
      <c r="E60" s="222"/>
      <c r="F60" s="222"/>
      <c r="G60" s="222"/>
      <c r="H60" s="222"/>
      <c r="I60" s="222"/>
      <c r="K60" s="3" t="s">
        <v>857</v>
      </c>
    </row>
    <row r="61" spans="2:11" ht="15">
      <c r="B61" s="224" t="s">
        <v>842</v>
      </c>
      <c r="C61" s="224"/>
      <c r="D61" s="224"/>
      <c r="E61" s="224"/>
      <c r="F61" s="224"/>
      <c r="G61" s="224"/>
      <c r="H61" s="224"/>
      <c r="I61" s="224"/>
      <c r="K61" s="3" t="s">
        <v>858</v>
      </c>
    </row>
    <row r="63" spans="2:11" ht="15">
      <c r="B63" s="6" t="s">
        <v>843</v>
      </c>
      <c r="C63" s="6"/>
      <c r="D63" s="6"/>
      <c r="E63" s="6"/>
      <c r="F63" s="6"/>
      <c r="G63" s="6"/>
      <c r="H63" s="6"/>
      <c r="I63" s="6"/>
      <c r="K63" s="3" t="s">
        <v>857</v>
      </c>
    </row>
    <row r="64" spans="2:11" ht="15">
      <c r="B64" s="222" t="s">
        <v>844</v>
      </c>
      <c r="C64" s="222"/>
      <c r="D64" s="222"/>
      <c r="E64" s="222"/>
      <c r="F64" s="222"/>
      <c r="G64" s="222"/>
      <c r="H64" s="222"/>
      <c r="I64" s="222"/>
      <c r="K64" s="3" t="s">
        <v>858</v>
      </c>
    </row>
    <row r="65" spans="2:11" ht="15">
      <c r="B65" s="210"/>
      <c r="C65" s="210"/>
      <c r="D65" s="210"/>
      <c r="E65" s="210"/>
      <c r="F65" s="210"/>
      <c r="G65" s="210"/>
      <c r="H65" s="210"/>
      <c r="I65" s="210"/>
      <c r="K65" s="218"/>
    </row>
    <row r="66" spans="2:11" ht="15">
      <c r="B66" s="222" t="s">
        <v>859</v>
      </c>
      <c r="C66" s="222"/>
      <c r="D66" s="222"/>
      <c r="E66" s="222"/>
      <c r="F66" s="222"/>
      <c r="G66" s="222"/>
      <c r="H66" s="222"/>
      <c r="I66" s="222"/>
      <c r="K66" s="3" t="s">
        <v>857</v>
      </c>
    </row>
    <row r="67" spans="2:11" ht="15">
      <c r="B67" s="222" t="s">
        <v>860</v>
      </c>
      <c r="C67" s="222"/>
      <c r="D67" s="222"/>
      <c r="E67" s="222"/>
      <c r="F67" s="222"/>
      <c r="G67" s="222"/>
      <c r="H67" s="222"/>
      <c r="I67" s="222"/>
      <c r="K67" s="3" t="s">
        <v>858</v>
      </c>
    </row>
  </sheetData>
  <sheetProtection/>
  <mergeCells count="44">
    <mergeCell ref="B31:I31"/>
    <mergeCell ref="B34:I34"/>
    <mergeCell ref="B33:I33"/>
    <mergeCell ref="B1:K1"/>
    <mergeCell ref="B3:I3"/>
    <mergeCell ref="B6:I6"/>
    <mergeCell ref="B9:I9"/>
    <mergeCell ref="B12:I12"/>
    <mergeCell ref="B16:I16"/>
    <mergeCell ref="B4:I4"/>
    <mergeCell ref="B7:I7"/>
    <mergeCell ref="B10:I10"/>
    <mergeCell ref="B13:I13"/>
    <mergeCell ref="B18:I18"/>
    <mergeCell ref="B21:I21"/>
    <mergeCell ref="B24:I24"/>
    <mergeCell ref="B15:I15"/>
    <mergeCell ref="B27:I27"/>
    <mergeCell ref="B30:I30"/>
    <mergeCell ref="B19:I19"/>
    <mergeCell ref="B22:I22"/>
    <mergeCell ref="B25:I25"/>
    <mergeCell ref="B28:I28"/>
    <mergeCell ref="B36:I36"/>
    <mergeCell ref="B37:I37"/>
    <mergeCell ref="B39:I39"/>
    <mergeCell ref="B40:I40"/>
    <mergeCell ref="B42:I42"/>
    <mergeCell ref="B43:I43"/>
    <mergeCell ref="B45:I45"/>
    <mergeCell ref="B46:I46"/>
    <mergeCell ref="B48:I48"/>
    <mergeCell ref="B49:I49"/>
    <mergeCell ref="B51:I51"/>
    <mergeCell ref="B52:I52"/>
    <mergeCell ref="B64:I64"/>
    <mergeCell ref="B66:I66"/>
    <mergeCell ref="B67:I67"/>
    <mergeCell ref="B54:I54"/>
    <mergeCell ref="B55:I55"/>
    <mergeCell ref="B57:I57"/>
    <mergeCell ref="B58:I58"/>
    <mergeCell ref="B60:I60"/>
    <mergeCell ref="B61:I61"/>
  </mergeCells>
  <printOptions horizontalCentered="1" verticalCentered="1"/>
  <pageMargins left="0" right="0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81"/>
  <sheetViews>
    <sheetView rightToLeft="1" zoomScalePageLayoutView="0" workbookViewId="0" topLeftCell="A1">
      <selection activeCell="A3" sqref="A3"/>
    </sheetView>
  </sheetViews>
  <sheetFormatPr defaultColWidth="9.28125" defaultRowHeight="15"/>
  <cols>
    <col min="1" max="1" width="26.00390625" style="15" customWidth="1"/>
    <col min="2" max="2" width="12.57421875" style="15" customWidth="1"/>
    <col min="3" max="3" width="11.57421875" style="15" customWidth="1"/>
    <col min="4" max="9" width="8.7109375" style="15" customWidth="1"/>
    <col min="10" max="10" width="11.57421875" style="15" customWidth="1"/>
    <col min="11" max="11" width="8.7109375" style="15" customWidth="1"/>
    <col min="12" max="12" width="11.00390625" style="15" customWidth="1"/>
    <col min="13" max="13" width="11.28125" style="15" customWidth="1"/>
    <col min="14" max="14" width="8.7109375" style="90" customWidth="1"/>
    <col min="15" max="16384" width="9.28125" style="15" customWidth="1"/>
  </cols>
  <sheetData>
    <row r="1" spans="1:14" s="115" customFormat="1" ht="39.75" customHeight="1" thickBot="1">
      <c r="A1" s="244" t="s">
        <v>582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s="100" customFormat="1" ht="39.75" customHeight="1">
      <c r="A2" s="71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97.5" customHeight="1">
      <c r="A3" s="93" t="s">
        <v>616</v>
      </c>
      <c r="B3" s="92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</row>
    <row r="4" spans="1:14" ht="30" customHeight="1">
      <c r="A4" s="27" t="s">
        <v>16</v>
      </c>
      <c r="B4" s="107">
        <f aca="true" t="shared" si="0" ref="B4:M4">B5+B75</f>
        <v>83</v>
      </c>
      <c r="C4" s="107">
        <f t="shared" si="0"/>
        <v>102</v>
      </c>
      <c r="D4" s="107">
        <f t="shared" si="0"/>
        <v>329</v>
      </c>
      <c r="E4" s="107">
        <f t="shared" si="0"/>
        <v>161</v>
      </c>
      <c r="F4" s="107">
        <f t="shared" si="0"/>
        <v>150</v>
      </c>
      <c r="G4" s="107">
        <f t="shared" si="0"/>
        <v>186</v>
      </c>
      <c r="H4" s="107">
        <f t="shared" si="0"/>
        <v>124</v>
      </c>
      <c r="I4" s="107">
        <f>I5+I75+I76</f>
        <v>326</v>
      </c>
      <c r="J4" s="107">
        <f t="shared" si="0"/>
        <v>184</v>
      </c>
      <c r="K4" s="107">
        <f t="shared" si="0"/>
        <v>343</v>
      </c>
      <c r="L4" s="107">
        <f t="shared" si="0"/>
        <v>142</v>
      </c>
      <c r="M4" s="107">
        <f t="shared" si="0"/>
        <v>117</v>
      </c>
      <c r="N4" s="106">
        <f>SUM(B4:M4)</f>
        <v>2247</v>
      </c>
    </row>
    <row r="5" spans="1:15" ht="30" customHeight="1">
      <c r="A5" s="27" t="s">
        <v>107</v>
      </c>
      <c r="B5" s="107">
        <f aca="true" t="shared" si="1" ref="B5:M5">B6+B17+B20+B29+B41+B72+B76</f>
        <v>39</v>
      </c>
      <c r="C5" s="107">
        <f t="shared" si="1"/>
        <v>47</v>
      </c>
      <c r="D5" s="107">
        <f t="shared" si="1"/>
        <v>130</v>
      </c>
      <c r="E5" s="107">
        <f t="shared" si="1"/>
        <v>116</v>
      </c>
      <c r="F5" s="107">
        <f t="shared" si="1"/>
        <v>85</v>
      </c>
      <c r="G5" s="107">
        <f t="shared" si="1"/>
        <v>94</v>
      </c>
      <c r="H5" s="107">
        <f t="shared" si="1"/>
        <v>43</v>
      </c>
      <c r="I5" s="107">
        <f t="shared" si="1"/>
        <v>235</v>
      </c>
      <c r="J5" s="107">
        <f t="shared" si="1"/>
        <v>163</v>
      </c>
      <c r="K5" s="107">
        <f t="shared" si="1"/>
        <v>251</v>
      </c>
      <c r="L5" s="107">
        <f t="shared" si="1"/>
        <v>91</v>
      </c>
      <c r="M5" s="107">
        <f t="shared" si="1"/>
        <v>92</v>
      </c>
      <c r="N5" s="107">
        <f>SUM(B5:M5)</f>
        <v>1386</v>
      </c>
      <c r="O5" s="89"/>
    </row>
    <row r="6" spans="1:14" ht="30" customHeight="1">
      <c r="A6" s="79" t="s">
        <v>104</v>
      </c>
      <c r="B6" s="120">
        <f aca="true" t="shared" si="2" ref="B6:N6">SUM(B7:B16)</f>
        <v>11</v>
      </c>
      <c r="C6" s="120">
        <f t="shared" si="2"/>
        <v>5</v>
      </c>
      <c r="D6" s="120">
        <f t="shared" si="2"/>
        <v>46</v>
      </c>
      <c r="E6" s="120">
        <f t="shared" si="2"/>
        <v>41</v>
      </c>
      <c r="F6" s="120">
        <f t="shared" si="2"/>
        <v>21</v>
      </c>
      <c r="G6" s="120">
        <f t="shared" si="2"/>
        <v>39</v>
      </c>
      <c r="H6" s="120">
        <f t="shared" si="2"/>
        <v>22</v>
      </c>
      <c r="I6" s="120">
        <f t="shared" si="2"/>
        <v>117</v>
      </c>
      <c r="J6" s="120">
        <f t="shared" si="2"/>
        <v>81</v>
      </c>
      <c r="K6" s="120">
        <f t="shared" si="2"/>
        <v>99</v>
      </c>
      <c r="L6" s="120">
        <f t="shared" si="2"/>
        <v>49</v>
      </c>
      <c r="M6" s="120">
        <f t="shared" si="2"/>
        <v>33</v>
      </c>
      <c r="N6" s="120">
        <f t="shared" si="2"/>
        <v>558</v>
      </c>
    </row>
    <row r="7" spans="1:14" ht="30" customHeight="1">
      <c r="A7" s="76" t="s">
        <v>18</v>
      </c>
      <c r="B7" s="110">
        <v>6</v>
      </c>
      <c r="C7" s="110">
        <v>0</v>
      </c>
      <c r="D7" s="110">
        <v>42</v>
      </c>
      <c r="E7" s="110">
        <v>35</v>
      </c>
      <c r="F7" s="110">
        <v>17</v>
      </c>
      <c r="G7" s="110">
        <v>36</v>
      </c>
      <c r="H7" s="110">
        <v>21</v>
      </c>
      <c r="I7" s="110">
        <v>113</v>
      </c>
      <c r="J7" s="110">
        <v>73</v>
      </c>
      <c r="K7" s="110">
        <v>95</v>
      </c>
      <c r="L7" s="110">
        <v>36</v>
      </c>
      <c r="M7" s="110">
        <v>23</v>
      </c>
      <c r="N7" s="56">
        <f aca="true" t="shared" si="3" ref="N7:N75">SUM(B7:M7)</f>
        <v>497</v>
      </c>
    </row>
    <row r="8" spans="1:14" ht="30" customHeight="1">
      <c r="A8" s="76" t="s">
        <v>19</v>
      </c>
      <c r="B8" s="110">
        <v>2</v>
      </c>
      <c r="C8" s="110">
        <v>2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3</v>
      </c>
      <c r="L8" s="110">
        <v>1</v>
      </c>
      <c r="M8" s="110">
        <v>2</v>
      </c>
      <c r="N8" s="56">
        <f>SUM(B8:M8)</f>
        <v>10</v>
      </c>
    </row>
    <row r="9" spans="1:14" ht="30" customHeight="1">
      <c r="A9" s="76" t="s">
        <v>26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1</v>
      </c>
      <c r="I9" s="110">
        <v>4</v>
      </c>
      <c r="J9" s="110">
        <v>0</v>
      </c>
      <c r="K9" s="110">
        <v>1</v>
      </c>
      <c r="L9" s="110">
        <v>0</v>
      </c>
      <c r="M9" s="110">
        <v>0</v>
      </c>
      <c r="N9" s="56">
        <v>0</v>
      </c>
    </row>
    <row r="10" spans="1:14" ht="30" customHeight="1">
      <c r="A10" s="76" t="s">
        <v>20</v>
      </c>
      <c r="B10" s="110">
        <v>3</v>
      </c>
      <c r="C10" s="110">
        <v>2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2</v>
      </c>
      <c r="N10" s="56">
        <f>SUM(B10:M10)</f>
        <v>7</v>
      </c>
    </row>
    <row r="11" spans="1:14" ht="30" customHeight="1">
      <c r="A11" s="76" t="s">
        <v>538</v>
      </c>
      <c r="B11" s="110">
        <v>0</v>
      </c>
      <c r="C11" s="110">
        <v>1</v>
      </c>
      <c r="D11" s="110">
        <v>0</v>
      </c>
      <c r="E11" s="110">
        <v>0</v>
      </c>
      <c r="F11" s="110">
        <v>3</v>
      </c>
      <c r="G11" s="110">
        <v>0</v>
      </c>
      <c r="H11" s="110">
        <v>0</v>
      </c>
      <c r="I11" s="110">
        <v>0</v>
      </c>
      <c r="J11" s="110">
        <v>5</v>
      </c>
      <c r="K11" s="110">
        <v>0</v>
      </c>
      <c r="L11" s="110">
        <v>1</v>
      </c>
      <c r="M11" s="110">
        <v>0</v>
      </c>
      <c r="N11" s="56">
        <f>SUM(B11:M11)</f>
        <v>10</v>
      </c>
    </row>
    <row r="12" spans="1:14" ht="30" customHeight="1">
      <c r="A12" s="79" t="s">
        <v>544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1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56">
        <f>SUM(B12:M12)</f>
        <v>1</v>
      </c>
    </row>
    <row r="13" spans="1:14" ht="30" customHeight="1">
      <c r="A13" s="76" t="s">
        <v>29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1</v>
      </c>
      <c r="K13" s="110">
        <v>0</v>
      </c>
      <c r="L13" s="110">
        <v>5</v>
      </c>
      <c r="M13" s="110">
        <v>0</v>
      </c>
      <c r="N13" s="56">
        <f>SUM(B13:M13)</f>
        <v>6</v>
      </c>
    </row>
    <row r="14" spans="1:14" ht="30" customHeight="1">
      <c r="A14" s="76" t="s">
        <v>24</v>
      </c>
      <c r="B14" s="110">
        <v>0</v>
      </c>
      <c r="C14" s="110">
        <v>0</v>
      </c>
      <c r="D14" s="110">
        <v>0</v>
      </c>
      <c r="E14" s="110">
        <v>1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2</v>
      </c>
      <c r="M14" s="110">
        <v>0</v>
      </c>
      <c r="N14" s="56">
        <f>SUM(B14:M14)</f>
        <v>3</v>
      </c>
    </row>
    <row r="15" spans="1:14" ht="30" customHeight="1">
      <c r="A15" s="76" t="s">
        <v>21</v>
      </c>
      <c r="B15" s="110">
        <v>0</v>
      </c>
      <c r="C15" s="110">
        <v>0</v>
      </c>
      <c r="D15" s="110">
        <v>1</v>
      </c>
      <c r="E15" s="110">
        <v>2</v>
      </c>
      <c r="F15" s="110">
        <v>0</v>
      </c>
      <c r="G15" s="110">
        <v>0</v>
      </c>
      <c r="H15" s="110">
        <v>0</v>
      </c>
      <c r="I15" s="110">
        <v>0</v>
      </c>
      <c r="J15" s="110">
        <v>2</v>
      </c>
      <c r="K15" s="110">
        <v>0</v>
      </c>
      <c r="L15" s="110">
        <v>4</v>
      </c>
      <c r="M15" s="110">
        <v>2</v>
      </c>
      <c r="N15" s="56">
        <f t="shared" si="3"/>
        <v>11</v>
      </c>
    </row>
    <row r="16" spans="1:14" ht="30" customHeight="1">
      <c r="A16" s="76" t="s">
        <v>17</v>
      </c>
      <c r="B16" s="110">
        <v>0</v>
      </c>
      <c r="C16" s="110">
        <v>0</v>
      </c>
      <c r="D16" s="110">
        <v>3</v>
      </c>
      <c r="E16" s="110">
        <v>3</v>
      </c>
      <c r="F16" s="110">
        <v>1</v>
      </c>
      <c r="G16" s="110">
        <v>2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4</v>
      </c>
      <c r="N16" s="56">
        <f t="shared" si="3"/>
        <v>13</v>
      </c>
    </row>
    <row r="17" spans="1:14" ht="30" customHeight="1">
      <c r="A17" s="33" t="s">
        <v>118</v>
      </c>
      <c r="B17" s="120">
        <f>SUM(B18:B19)</f>
        <v>0</v>
      </c>
      <c r="C17" s="120">
        <f>SUM(C18:C19)</f>
        <v>0</v>
      </c>
      <c r="D17" s="120">
        <f>SUM(D18:D19)</f>
        <v>1</v>
      </c>
      <c r="E17" s="120">
        <f>SUM(E18:E19)</f>
        <v>0</v>
      </c>
      <c r="F17" s="120">
        <f>SUM(F18:F19)</f>
        <v>2</v>
      </c>
      <c r="G17" s="120">
        <f aca="true" t="shared" si="4" ref="G17:N17">SUM(G18:G19)</f>
        <v>1</v>
      </c>
      <c r="H17" s="120">
        <f t="shared" si="4"/>
        <v>0</v>
      </c>
      <c r="I17" s="120">
        <f t="shared" si="4"/>
        <v>0</v>
      </c>
      <c r="J17" s="120">
        <f t="shared" si="4"/>
        <v>0</v>
      </c>
      <c r="K17" s="120">
        <f t="shared" si="4"/>
        <v>0</v>
      </c>
      <c r="L17" s="120">
        <f t="shared" si="4"/>
        <v>0</v>
      </c>
      <c r="M17" s="120">
        <f t="shared" si="4"/>
        <v>0</v>
      </c>
      <c r="N17" s="56">
        <f t="shared" si="4"/>
        <v>2</v>
      </c>
    </row>
    <row r="18" spans="1:14" ht="30" customHeight="1">
      <c r="A18" s="76" t="s">
        <v>37</v>
      </c>
      <c r="B18" s="120">
        <v>0</v>
      </c>
      <c r="C18" s="120">
        <v>0</v>
      </c>
      <c r="D18" s="120">
        <v>0</v>
      </c>
      <c r="E18" s="120">
        <v>0</v>
      </c>
      <c r="F18" s="120">
        <v>1</v>
      </c>
      <c r="G18" s="120">
        <v>1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</row>
    <row r="19" spans="1:14" ht="30" customHeight="1">
      <c r="A19" s="79" t="s">
        <v>119</v>
      </c>
      <c r="B19" s="110">
        <v>0</v>
      </c>
      <c r="C19" s="110">
        <v>0</v>
      </c>
      <c r="D19" s="110">
        <v>1</v>
      </c>
      <c r="E19" s="110">
        <v>0</v>
      </c>
      <c r="F19" s="110">
        <v>1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56">
        <f t="shared" si="3"/>
        <v>2</v>
      </c>
    </row>
    <row r="20" spans="1:14" ht="30" customHeight="1">
      <c r="A20" s="79" t="s">
        <v>108</v>
      </c>
      <c r="B20" s="120">
        <f aca="true" t="shared" si="5" ref="B20:M20">SUM(B21:B28)</f>
        <v>2</v>
      </c>
      <c r="C20" s="120">
        <f t="shared" si="5"/>
        <v>3</v>
      </c>
      <c r="D20" s="120">
        <f t="shared" si="5"/>
        <v>6</v>
      </c>
      <c r="E20" s="120">
        <f t="shared" si="5"/>
        <v>3</v>
      </c>
      <c r="F20" s="120">
        <f t="shared" si="5"/>
        <v>3</v>
      </c>
      <c r="G20" s="120">
        <f t="shared" si="5"/>
        <v>7</v>
      </c>
      <c r="H20" s="120">
        <f t="shared" si="5"/>
        <v>2</v>
      </c>
      <c r="I20" s="120">
        <f t="shared" si="5"/>
        <v>6</v>
      </c>
      <c r="J20" s="120">
        <f t="shared" si="5"/>
        <v>8</v>
      </c>
      <c r="K20" s="120">
        <f t="shared" si="5"/>
        <v>23</v>
      </c>
      <c r="L20" s="120">
        <f t="shared" si="5"/>
        <v>4</v>
      </c>
      <c r="M20" s="120">
        <f t="shared" si="5"/>
        <v>4</v>
      </c>
      <c r="N20" s="56">
        <f t="shared" si="3"/>
        <v>71</v>
      </c>
    </row>
    <row r="21" spans="1:14" ht="30" customHeight="1">
      <c r="A21" s="79" t="s">
        <v>42</v>
      </c>
      <c r="B21" s="110">
        <v>0</v>
      </c>
      <c r="C21" s="110">
        <v>1</v>
      </c>
      <c r="D21" s="110">
        <v>0</v>
      </c>
      <c r="E21" s="110">
        <v>2</v>
      </c>
      <c r="F21" s="110">
        <v>0</v>
      </c>
      <c r="G21" s="110">
        <v>2</v>
      </c>
      <c r="H21" s="110">
        <v>1</v>
      </c>
      <c r="I21" s="110">
        <v>4</v>
      </c>
      <c r="J21" s="110">
        <v>2</v>
      </c>
      <c r="K21" s="110">
        <v>10</v>
      </c>
      <c r="L21" s="110">
        <v>4</v>
      </c>
      <c r="M21" s="110">
        <v>3</v>
      </c>
      <c r="N21" s="56">
        <f t="shared" si="3"/>
        <v>29</v>
      </c>
    </row>
    <row r="22" spans="1:14" ht="30" customHeight="1">
      <c r="A22" s="79" t="s">
        <v>46</v>
      </c>
      <c r="B22" s="110">
        <v>1</v>
      </c>
      <c r="C22" s="110">
        <v>2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5</v>
      </c>
      <c r="K22" s="110">
        <v>12</v>
      </c>
      <c r="L22" s="110">
        <v>0</v>
      </c>
      <c r="M22" s="110">
        <v>0</v>
      </c>
      <c r="N22" s="56">
        <f t="shared" si="3"/>
        <v>20</v>
      </c>
    </row>
    <row r="23" spans="1:14" ht="30" customHeight="1">
      <c r="A23" s="79" t="s">
        <v>47</v>
      </c>
      <c r="B23" s="110">
        <v>1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1</v>
      </c>
      <c r="K23" s="110">
        <v>0</v>
      </c>
      <c r="L23" s="110">
        <v>0</v>
      </c>
      <c r="M23" s="110">
        <v>0</v>
      </c>
      <c r="N23" s="56">
        <f t="shared" si="3"/>
        <v>2</v>
      </c>
    </row>
    <row r="24" spans="1:14" ht="30" customHeight="1">
      <c r="A24" s="79" t="s">
        <v>545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1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56">
        <f t="shared" si="3"/>
        <v>1</v>
      </c>
    </row>
    <row r="25" spans="1:14" ht="30" customHeight="1">
      <c r="A25" s="79" t="s">
        <v>49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1</v>
      </c>
      <c r="H25" s="110">
        <v>0</v>
      </c>
      <c r="I25" s="110">
        <v>0</v>
      </c>
      <c r="J25" s="110">
        <v>0</v>
      </c>
      <c r="K25" s="110">
        <v>1</v>
      </c>
      <c r="L25" s="110">
        <v>0</v>
      </c>
      <c r="M25" s="110">
        <v>0</v>
      </c>
      <c r="N25" s="56">
        <f t="shared" si="3"/>
        <v>2</v>
      </c>
    </row>
    <row r="26" spans="1:14" ht="30" customHeight="1">
      <c r="A26" s="79" t="s">
        <v>44</v>
      </c>
      <c r="B26" s="110">
        <v>0</v>
      </c>
      <c r="C26" s="110">
        <v>0</v>
      </c>
      <c r="D26" s="110">
        <v>4</v>
      </c>
      <c r="E26" s="110">
        <v>0</v>
      </c>
      <c r="F26" s="110">
        <v>0</v>
      </c>
      <c r="G26" s="110">
        <v>2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56">
        <f t="shared" si="3"/>
        <v>6</v>
      </c>
    </row>
    <row r="27" spans="1:14" ht="30" customHeight="1">
      <c r="A27" s="79" t="s">
        <v>43</v>
      </c>
      <c r="B27" s="110">
        <v>0</v>
      </c>
      <c r="C27" s="110">
        <v>0</v>
      </c>
      <c r="D27" s="110">
        <v>0</v>
      </c>
      <c r="E27" s="110">
        <v>1</v>
      </c>
      <c r="F27" s="110">
        <v>0</v>
      </c>
      <c r="G27" s="110">
        <v>2</v>
      </c>
      <c r="H27" s="110">
        <v>0</v>
      </c>
      <c r="I27" s="110">
        <v>2</v>
      </c>
      <c r="J27" s="110">
        <v>0</v>
      </c>
      <c r="K27" s="110">
        <v>0</v>
      </c>
      <c r="L27" s="110">
        <v>0</v>
      </c>
      <c r="M27" s="110">
        <v>1</v>
      </c>
      <c r="N27" s="56">
        <f t="shared" si="3"/>
        <v>6</v>
      </c>
    </row>
    <row r="28" spans="1:14" ht="30" customHeight="1">
      <c r="A28" s="79" t="s">
        <v>48</v>
      </c>
      <c r="B28" s="110">
        <v>0</v>
      </c>
      <c r="C28" s="110">
        <v>0</v>
      </c>
      <c r="D28" s="110">
        <v>2</v>
      </c>
      <c r="E28" s="110">
        <v>0</v>
      </c>
      <c r="F28" s="110">
        <v>3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56">
        <f t="shared" si="3"/>
        <v>5</v>
      </c>
    </row>
    <row r="29" spans="1:14" ht="30" customHeight="1">
      <c r="A29" s="111" t="s">
        <v>120</v>
      </c>
      <c r="B29" s="120">
        <f aca="true" t="shared" si="6" ref="B29:M29">SUM(B30:B40)</f>
        <v>14</v>
      </c>
      <c r="C29" s="120">
        <f t="shared" si="6"/>
        <v>10</v>
      </c>
      <c r="D29" s="120">
        <f t="shared" si="6"/>
        <v>7</v>
      </c>
      <c r="E29" s="120">
        <f t="shared" si="6"/>
        <v>7</v>
      </c>
      <c r="F29" s="120">
        <f t="shared" si="6"/>
        <v>5</v>
      </c>
      <c r="G29" s="120">
        <f t="shared" si="6"/>
        <v>1</v>
      </c>
      <c r="H29" s="120">
        <f t="shared" si="6"/>
        <v>0</v>
      </c>
      <c r="I29" s="120">
        <f t="shared" si="6"/>
        <v>0</v>
      </c>
      <c r="J29" s="120">
        <f t="shared" si="6"/>
        <v>2</v>
      </c>
      <c r="K29" s="120">
        <f t="shared" si="6"/>
        <v>18</v>
      </c>
      <c r="L29" s="120">
        <f t="shared" si="6"/>
        <v>1</v>
      </c>
      <c r="M29" s="120">
        <f t="shared" si="6"/>
        <v>9</v>
      </c>
      <c r="N29" s="56">
        <f t="shared" si="3"/>
        <v>74</v>
      </c>
    </row>
    <row r="30" spans="1:14" ht="30" customHeight="1">
      <c r="A30" s="79" t="s">
        <v>51</v>
      </c>
      <c r="B30" s="110">
        <v>0</v>
      </c>
      <c r="C30" s="110">
        <v>2</v>
      </c>
      <c r="D30" s="110">
        <v>1</v>
      </c>
      <c r="E30" s="110">
        <v>7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4</v>
      </c>
      <c r="L30" s="110">
        <v>1</v>
      </c>
      <c r="M30" s="110">
        <v>7</v>
      </c>
      <c r="N30" s="56">
        <f t="shared" si="3"/>
        <v>22</v>
      </c>
    </row>
    <row r="31" spans="1:14" ht="30" customHeight="1">
      <c r="A31" s="79" t="s">
        <v>457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1</v>
      </c>
      <c r="N31" s="56">
        <f t="shared" si="3"/>
        <v>1</v>
      </c>
    </row>
    <row r="32" spans="1:14" ht="30" customHeight="1">
      <c r="A32" s="79" t="s">
        <v>546</v>
      </c>
      <c r="B32" s="110">
        <v>0</v>
      </c>
      <c r="C32" s="110">
        <v>0</v>
      </c>
      <c r="D32" s="110">
        <v>2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2</v>
      </c>
      <c r="K32" s="110">
        <v>0</v>
      </c>
      <c r="L32" s="110">
        <v>0</v>
      </c>
      <c r="M32" s="110">
        <v>0</v>
      </c>
      <c r="N32" s="56">
        <f t="shared" si="3"/>
        <v>4</v>
      </c>
    </row>
    <row r="33" spans="1:14" ht="30" customHeight="1">
      <c r="A33" s="79" t="s">
        <v>63</v>
      </c>
      <c r="B33" s="110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4</v>
      </c>
      <c r="L33" s="110">
        <v>0</v>
      </c>
      <c r="M33" s="110">
        <v>0</v>
      </c>
      <c r="N33" s="56">
        <f t="shared" si="3"/>
        <v>4</v>
      </c>
    </row>
    <row r="34" spans="1:14" ht="30" customHeight="1">
      <c r="A34" s="79" t="s">
        <v>52</v>
      </c>
      <c r="B34" s="110">
        <v>0</v>
      </c>
      <c r="C34" s="110">
        <v>0</v>
      </c>
      <c r="D34" s="110">
        <v>1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6</v>
      </c>
      <c r="L34" s="110">
        <v>0</v>
      </c>
      <c r="M34" s="110">
        <v>0</v>
      </c>
      <c r="N34" s="56">
        <f t="shared" si="3"/>
        <v>7</v>
      </c>
    </row>
    <row r="35" spans="1:14" ht="30" customHeight="1">
      <c r="A35" s="79" t="s">
        <v>54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4</v>
      </c>
      <c r="L35" s="110">
        <v>0</v>
      </c>
      <c r="M35" s="110">
        <v>0</v>
      </c>
      <c r="N35" s="56">
        <f t="shared" si="3"/>
        <v>4</v>
      </c>
    </row>
    <row r="36" spans="1:14" ht="30" customHeight="1">
      <c r="A36" s="79" t="s">
        <v>547</v>
      </c>
      <c r="B36" s="110">
        <v>0</v>
      </c>
      <c r="C36" s="110">
        <v>0</v>
      </c>
      <c r="D36" s="110">
        <v>0</v>
      </c>
      <c r="E36" s="110">
        <v>0</v>
      </c>
      <c r="F36" s="110">
        <v>1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56">
        <f t="shared" si="3"/>
        <v>1</v>
      </c>
    </row>
    <row r="37" spans="1:14" ht="30" customHeight="1">
      <c r="A37" s="79" t="s">
        <v>113</v>
      </c>
      <c r="B37" s="110">
        <v>14</v>
      </c>
      <c r="C37" s="110">
        <v>8</v>
      </c>
      <c r="D37" s="110">
        <v>3</v>
      </c>
      <c r="E37" s="110">
        <v>0</v>
      </c>
      <c r="F37" s="110">
        <v>4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1</v>
      </c>
      <c r="N37" s="56">
        <f t="shared" si="3"/>
        <v>30</v>
      </c>
    </row>
    <row r="38" spans="1:14" ht="30" customHeight="1">
      <c r="A38" s="79" t="s">
        <v>57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1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56">
        <f t="shared" si="3"/>
        <v>1</v>
      </c>
    </row>
    <row r="39" spans="1:14" ht="30" customHeight="1">
      <c r="A39" s="79" t="s">
        <v>66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56">
        <f t="shared" si="3"/>
        <v>0</v>
      </c>
    </row>
    <row r="40" spans="1:14" ht="30" customHeight="1">
      <c r="A40" s="79" t="s">
        <v>65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56">
        <f t="shared" si="3"/>
        <v>0</v>
      </c>
    </row>
    <row r="41" spans="1:14" ht="30" customHeight="1">
      <c r="A41" s="79" t="s">
        <v>110</v>
      </c>
      <c r="B41" s="120">
        <f aca="true" t="shared" si="7" ref="B41:M41">SUM(B42:B71)</f>
        <v>10</v>
      </c>
      <c r="C41" s="120">
        <f t="shared" si="7"/>
        <v>29</v>
      </c>
      <c r="D41" s="120">
        <f t="shared" si="7"/>
        <v>70</v>
      </c>
      <c r="E41" s="120">
        <f t="shared" si="7"/>
        <v>61</v>
      </c>
      <c r="F41" s="120">
        <f t="shared" si="7"/>
        <v>49</v>
      </c>
      <c r="G41" s="120">
        <f t="shared" si="7"/>
        <v>43</v>
      </c>
      <c r="H41" s="120">
        <f t="shared" si="7"/>
        <v>19</v>
      </c>
      <c r="I41" s="120">
        <f t="shared" si="7"/>
        <v>65</v>
      </c>
      <c r="J41" s="120">
        <f t="shared" si="7"/>
        <v>69</v>
      </c>
      <c r="K41" s="120">
        <f t="shared" si="7"/>
        <v>108</v>
      </c>
      <c r="L41" s="120">
        <f t="shared" si="7"/>
        <v>37</v>
      </c>
      <c r="M41" s="120">
        <f t="shared" si="7"/>
        <v>46</v>
      </c>
      <c r="N41" s="56">
        <f t="shared" si="3"/>
        <v>606</v>
      </c>
    </row>
    <row r="42" spans="1:14" ht="30" customHeight="1">
      <c r="A42" s="79" t="s">
        <v>86</v>
      </c>
      <c r="B42" s="110">
        <v>0</v>
      </c>
      <c r="C42" s="110">
        <v>13</v>
      </c>
      <c r="D42" s="110">
        <v>23</v>
      </c>
      <c r="E42" s="110">
        <v>19</v>
      </c>
      <c r="F42" s="110">
        <v>14</v>
      </c>
      <c r="G42" s="110">
        <v>19</v>
      </c>
      <c r="H42" s="110">
        <v>8</v>
      </c>
      <c r="I42" s="110">
        <v>49</v>
      </c>
      <c r="J42" s="110">
        <v>20</v>
      </c>
      <c r="K42" s="110">
        <v>24</v>
      </c>
      <c r="L42" s="110">
        <v>14</v>
      </c>
      <c r="M42" s="110">
        <v>10</v>
      </c>
      <c r="N42" s="56">
        <f t="shared" si="3"/>
        <v>213</v>
      </c>
    </row>
    <row r="43" spans="1:14" ht="30" customHeight="1">
      <c r="A43" s="79" t="s">
        <v>89</v>
      </c>
      <c r="B43" s="110">
        <v>3</v>
      </c>
      <c r="C43" s="110">
        <v>0</v>
      </c>
      <c r="D43" s="110">
        <v>2</v>
      </c>
      <c r="E43" s="110">
        <v>2</v>
      </c>
      <c r="F43" s="110">
        <v>2</v>
      </c>
      <c r="G43" s="110">
        <v>1</v>
      </c>
      <c r="H43" s="110">
        <v>5</v>
      </c>
      <c r="I43" s="110">
        <v>8</v>
      </c>
      <c r="J43" s="110">
        <v>6</v>
      </c>
      <c r="K43" s="110">
        <v>4</v>
      </c>
      <c r="L43" s="110">
        <v>4</v>
      </c>
      <c r="M43" s="110">
        <v>0</v>
      </c>
      <c r="N43" s="56">
        <f t="shared" si="3"/>
        <v>37</v>
      </c>
    </row>
    <row r="44" spans="1:14" ht="30" customHeight="1">
      <c r="A44" s="79" t="s">
        <v>548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1</v>
      </c>
      <c r="K44" s="110">
        <v>0</v>
      </c>
      <c r="L44" s="110">
        <v>0</v>
      </c>
      <c r="M44" s="110">
        <v>0</v>
      </c>
      <c r="N44" s="56">
        <f t="shared" si="3"/>
        <v>1</v>
      </c>
    </row>
    <row r="45" spans="1:14" ht="30" customHeight="1">
      <c r="A45" s="79" t="s">
        <v>87</v>
      </c>
      <c r="B45" s="110">
        <v>2</v>
      </c>
      <c r="C45" s="110">
        <v>2</v>
      </c>
      <c r="D45" s="110">
        <v>8</v>
      </c>
      <c r="E45" s="110">
        <v>3</v>
      </c>
      <c r="F45" s="110">
        <v>4</v>
      </c>
      <c r="G45" s="110">
        <v>0</v>
      </c>
      <c r="H45" s="110">
        <v>4</v>
      </c>
      <c r="I45" s="110">
        <v>0</v>
      </c>
      <c r="J45" s="110">
        <v>10</v>
      </c>
      <c r="K45" s="110">
        <v>10</v>
      </c>
      <c r="L45" s="110">
        <v>5</v>
      </c>
      <c r="M45" s="110">
        <v>3</v>
      </c>
      <c r="N45" s="56">
        <f t="shared" si="3"/>
        <v>51</v>
      </c>
    </row>
    <row r="46" spans="1:14" ht="30" customHeight="1">
      <c r="A46" s="79" t="s">
        <v>88</v>
      </c>
      <c r="B46" s="110">
        <v>3</v>
      </c>
      <c r="C46" s="110">
        <v>0</v>
      </c>
      <c r="D46" s="110">
        <v>12</v>
      </c>
      <c r="E46" s="110">
        <v>4</v>
      </c>
      <c r="F46" s="110">
        <v>3</v>
      </c>
      <c r="G46" s="110">
        <v>8</v>
      </c>
      <c r="H46" s="110">
        <v>0</v>
      </c>
      <c r="I46" s="110">
        <v>0</v>
      </c>
      <c r="J46" s="110">
        <v>5</v>
      </c>
      <c r="K46" s="110">
        <v>6</v>
      </c>
      <c r="L46" s="110">
        <v>4</v>
      </c>
      <c r="M46" s="110">
        <v>6</v>
      </c>
      <c r="N46" s="56">
        <f t="shared" si="3"/>
        <v>51</v>
      </c>
    </row>
    <row r="47" spans="1:14" ht="30" customHeight="1">
      <c r="A47" s="79" t="s">
        <v>92</v>
      </c>
      <c r="B47" s="110">
        <v>0</v>
      </c>
      <c r="C47" s="110">
        <v>0</v>
      </c>
      <c r="D47" s="110">
        <v>0</v>
      </c>
      <c r="E47" s="110">
        <v>8</v>
      </c>
      <c r="F47" s="110">
        <v>8</v>
      </c>
      <c r="G47" s="110">
        <v>0</v>
      </c>
      <c r="H47" s="110">
        <v>0</v>
      </c>
      <c r="I47" s="110">
        <v>6</v>
      </c>
      <c r="J47" s="110">
        <v>3</v>
      </c>
      <c r="K47" s="110">
        <v>1</v>
      </c>
      <c r="L47" s="110">
        <v>0</v>
      </c>
      <c r="M47" s="110">
        <v>20</v>
      </c>
      <c r="N47" s="56">
        <f t="shared" si="3"/>
        <v>46</v>
      </c>
    </row>
    <row r="48" spans="1:14" ht="30" customHeight="1">
      <c r="A48" s="79" t="s">
        <v>79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3</v>
      </c>
      <c r="L48" s="110">
        <v>0</v>
      </c>
      <c r="M48" s="110">
        <v>0</v>
      </c>
      <c r="N48" s="56">
        <f t="shared" si="3"/>
        <v>3</v>
      </c>
    </row>
    <row r="49" spans="1:14" ht="30" customHeight="1">
      <c r="A49" s="79" t="s">
        <v>91</v>
      </c>
      <c r="B49" s="110">
        <v>0</v>
      </c>
      <c r="C49" s="110">
        <v>0</v>
      </c>
      <c r="D49" s="110">
        <v>0</v>
      </c>
      <c r="E49" s="110">
        <v>9</v>
      </c>
      <c r="F49" s="110">
        <v>2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56">
        <f t="shared" si="3"/>
        <v>11</v>
      </c>
    </row>
    <row r="50" spans="1:14" ht="31.5">
      <c r="A50" s="79" t="s">
        <v>68</v>
      </c>
      <c r="B50" s="110">
        <v>2</v>
      </c>
      <c r="C50" s="110">
        <v>6</v>
      </c>
      <c r="D50" s="110">
        <v>2</v>
      </c>
      <c r="E50" s="110">
        <v>0</v>
      </c>
      <c r="F50" s="110">
        <v>3</v>
      </c>
      <c r="G50" s="110">
        <v>3</v>
      </c>
      <c r="H50" s="110">
        <v>0</v>
      </c>
      <c r="I50" s="110">
        <v>0</v>
      </c>
      <c r="J50" s="110">
        <v>11</v>
      </c>
      <c r="K50" s="110">
        <v>3</v>
      </c>
      <c r="L50" s="110">
        <v>2</v>
      </c>
      <c r="M50" s="110">
        <v>0</v>
      </c>
      <c r="N50" s="56">
        <f t="shared" si="3"/>
        <v>32</v>
      </c>
    </row>
    <row r="51" spans="1:14" s="78" customFormat="1" ht="31.5">
      <c r="A51" s="79" t="s">
        <v>90</v>
      </c>
      <c r="B51" s="110">
        <v>0</v>
      </c>
      <c r="C51" s="110">
        <v>4</v>
      </c>
      <c r="D51" s="110">
        <v>6</v>
      </c>
      <c r="E51" s="110">
        <v>4</v>
      </c>
      <c r="F51" s="110">
        <v>2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56">
        <f t="shared" si="3"/>
        <v>16</v>
      </c>
    </row>
    <row r="52" spans="1:14" s="78" customFormat="1" ht="31.5">
      <c r="A52" s="79" t="s">
        <v>84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1</v>
      </c>
      <c r="N52" s="56">
        <f t="shared" si="3"/>
        <v>1</v>
      </c>
    </row>
    <row r="53" spans="1:14" ht="31.5">
      <c r="A53" s="79" t="s">
        <v>81</v>
      </c>
      <c r="B53" s="110">
        <v>0</v>
      </c>
      <c r="C53" s="110">
        <v>1</v>
      </c>
      <c r="D53" s="110">
        <v>0</v>
      </c>
      <c r="E53" s="110">
        <v>0</v>
      </c>
      <c r="F53" s="110">
        <v>1</v>
      </c>
      <c r="G53" s="110">
        <v>0</v>
      </c>
      <c r="H53" s="110">
        <v>0</v>
      </c>
      <c r="I53" s="110">
        <v>0</v>
      </c>
      <c r="J53" s="110">
        <v>2</v>
      </c>
      <c r="K53" s="110">
        <v>7</v>
      </c>
      <c r="L53" s="110">
        <v>0</v>
      </c>
      <c r="M53" s="110">
        <v>3</v>
      </c>
      <c r="N53" s="56">
        <f t="shared" si="3"/>
        <v>14</v>
      </c>
    </row>
    <row r="54" spans="1:14" ht="31.5">
      <c r="A54" s="79" t="s">
        <v>70</v>
      </c>
      <c r="B54" s="110">
        <v>0</v>
      </c>
      <c r="C54" s="110">
        <v>1</v>
      </c>
      <c r="D54" s="110">
        <v>2</v>
      </c>
      <c r="E54" s="110">
        <v>0</v>
      </c>
      <c r="F54" s="110">
        <v>2</v>
      </c>
      <c r="G54" s="110">
        <v>0</v>
      </c>
      <c r="H54" s="110">
        <v>0</v>
      </c>
      <c r="I54" s="110">
        <v>0</v>
      </c>
      <c r="J54" s="110">
        <v>3</v>
      </c>
      <c r="K54" s="110">
        <v>0</v>
      </c>
      <c r="L54" s="110">
        <v>0</v>
      </c>
      <c r="M54" s="110">
        <v>0</v>
      </c>
      <c r="N54" s="56">
        <f t="shared" si="3"/>
        <v>8</v>
      </c>
    </row>
    <row r="55" spans="1:14" ht="31.5">
      <c r="A55" s="79" t="s">
        <v>97</v>
      </c>
      <c r="B55" s="110">
        <v>0</v>
      </c>
      <c r="C55" s="110">
        <v>0</v>
      </c>
      <c r="D55" s="110">
        <v>1</v>
      </c>
      <c r="E55" s="110">
        <v>0</v>
      </c>
      <c r="F55" s="110">
        <v>0</v>
      </c>
      <c r="G55" s="110">
        <v>0</v>
      </c>
      <c r="H55" s="110">
        <v>0</v>
      </c>
      <c r="I55" s="110">
        <v>2</v>
      </c>
      <c r="J55" s="110">
        <v>0</v>
      </c>
      <c r="K55" s="110">
        <v>0</v>
      </c>
      <c r="L55" s="110">
        <v>0</v>
      </c>
      <c r="M55" s="110">
        <v>0</v>
      </c>
      <c r="N55" s="56">
        <f t="shared" si="3"/>
        <v>3</v>
      </c>
    </row>
    <row r="56" spans="1:14" ht="31.5">
      <c r="A56" s="79" t="s">
        <v>82</v>
      </c>
      <c r="B56" s="110">
        <v>0</v>
      </c>
      <c r="C56" s="110">
        <v>2</v>
      </c>
      <c r="D56" s="110">
        <v>0</v>
      </c>
      <c r="E56" s="110">
        <v>0</v>
      </c>
      <c r="F56" s="110">
        <v>2</v>
      </c>
      <c r="G56" s="110">
        <v>0</v>
      </c>
      <c r="H56" s="110">
        <v>0</v>
      </c>
      <c r="I56" s="110">
        <v>0</v>
      </c>
      <c r="J56" s="110">
        <v>2</v>
      </c>
      <c r="K56" s="110">
        <v>1</v>
      </c>
      <c r="L56" s="110">
        <v>0</v>
      </c>
      <c r="M56" s="110">
        <v>0</v>
      </c>
      <c r="N56" s="56">
        <f t="shared" si="3"/>
        <v>7</v>
      </c>
    </row>
    <row r="57" spans="1:14" ht="31.5">
      <c r="A57" s="79" t="s">
        <v>71</v>
      </c>
      <c r="B57" s="110">
        <v>0</v>
      </c>
      <c r="C57" s="110">
        <v>0</v>
      </c>
      <c r="D57" s="110">
        <v>5</v>
      </c>
      <c r="E57" s="110">
        <v>11</v>
      </c>
      <c r="F57" s="110">
        <v>0</v>
      </c>
      <c r="G57" s="110">
        <v>1</v>
      </c>
      <c r="H57" s="110">
        <v>0</v>
      </c>
      <c r="I57" s="110">
        <v>0</v>
      </c>
      <c r="J57" s="110">
        <v>1</v>
      </c>
      <c r="K57" s="110">
        <v>7</v>
      </c>
      <c r="L57" s="110">
        <v>1</v>
      </c>
      <c r="M57" s="110">
        <v>3</v>
      </c>
      <c r="N57" s="56">
        <f t="shared" si="3"/>
        <v>29</v>
      </c>
    </row>
    <row r="58" spans="1:14" ht="31.5">
      <c r="A58" s="79" t="s">
        <v>72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2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56">
        <f t="shared" si="3"/>
        <v>2</v>
      </c>
    </row>
    <row r="59" spans="1:14" ht="31.5">
      <c r="A59" s="79" t="s">
        <v>94</v>
      </c>
      <c r="B59" s="110">
        <v>0</v>
      </c>
      <c r="C59" s="110">
        <v>0</v>
      </c>
      <c r="D59" s="110">
        <v>0</v>
      </c>
      <c r="E59" s="110">
        <v>1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1</v>
      </c>
      <c r="M59" s="110">
        <v>0</v>
      </c>
      <c r="N59" s="56">
        <f t="shared" si="3"/>
        <v>2</v>
      </c>
    </row>
    <row r="60" spans="1:14" ht="31.5">
      <c r="A60" s="79" t="s">
        <v>91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3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56">
        <f t="shared" si="3"/>
        <v>3</v>
      </c>
    </row>
    <row r="61" spans="1:14" ht="31.5">
      <c r="A61" s="79" t="s">
        <v>85</v>
      </c>
      <c r="B61" s="110">
        <v>0</v>
      </c>
      <c r="C61" s="110">
        <v>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4</v>
      </c>
      <c r="M61" s="110">
        <v>0</v>
      </c>
      <c r="N61" s="56">
        <f t="shared" si="3"/>
        <v>4</v>
      </c>
    </row>
    <row r="62" spans="1:14" ht="31.5">
      <c r="A62" s="79" t="s">
        <v>76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2</v>
      </c>
      <c r="M62" s="110">
        <v>0</v>
      </c>
      <c r="N62" s="56">
        <f t="shared" si="3"/>
        <v>2</v>
      </c>
    </row>
    <row r="63" spans="1:14" ht="31.5">
      <c r="A63" s="79" t="s">
        <v>93</v>
      </c>
      <c r="B63" s="110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2</v>
      </c>
      <c r="H63" s="110">
        <v>0</v>
      </c>
      <c r="I63" s="110">
        <v>0</v>
      </c>
      <c r="J63" s="110">
        <v>2</v>
      </c>
      <c r="K63" s="110">
        <v>5</v>
      </c>
      <c r="L63" s="110">
        <v>0</v>
      </c>
      <c r="M63" s="110">
        <v>0</v>
      </c>
      <c r="N63" s="56">
        <f t="shared" si="3"/>
        <v>9</v>
      </c>
    </row>
    <row r="64" spans="1:14" ht="31.5">
      <c r="A64" s="79" t="s">
        <v>74</v>
      </c>
      <c r="B64" s="110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1</v>
      </c>
      <c r="L64" s="110">
        <v>0</v>
      </c>
      <c r="M64" s="110">
        <v>0</v>
      </c>
      <c r="N64" s="56">
        <f t="shared" si="3"/>
        <v>1</v>
      </c>
    </row>
    <row r="65" spans="1:14" ht="31.5">
      <c r="A65" s="79" t="s">
        <v>78</v>
      </c>
      <c r="B65" s="110">
        <v>0</v>
      </c>
      <c r="C65" s="110">
        <v>0</v>
      </c>
      <c r="D65" s="110">
        <v>7</v>
      </c>
      <c r="E65" s="110">
        <v>0</v>
      </c>
      <c r="F65" s="110">
        <v>5</v>
      </c>
      <c r="G65" s="110">
        <v>0</v>
      </c>
      <c r="H65" s="110">
        <v>1</v>
      </c>
      <c r="I65" s="110">
        <v>0</v>
      </c>
      <c r="J65" s="110">
        <v>0</v>
      </c>
      <c r="K65" s="110">
        <v>36</v>
      </c>
      <c r="L65" s="110">
        <v>0</v>
      </c>
      <c r="M65" s="110">
        <v>0</v>
      </c>
      <c r="N65" s="56">
        <f t="shared" si="3"/>
        <v>49</v>
      </c>
    </row>
    <row r="66" spans="1:14" ht="31.5">
      <c r="A66" s="79" t="s">
        <v>75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1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56">
        <f t="shared" si="3"/>
        <v>1</v>
      </c>
    </row>
    <row r="67" spans="1:14" ht="31.5">
      <c r="A67" s="79" t="s">
        <v>83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2</v>
      </c>
      <c r="K67" s="110">
        <v>0</v>
      </c>
      <c r="L67" s="110">
        <v>0</v>
      </c>
      <c r="M67" s="110">
        <v>0</v>
      </c>
      <c r="N67" s="56">
        <f t="shared" si="3"/>
        <v>2</v>
      </c>
    </row>
    <row r="68" spans="1:14" ht="31.5">
      <c r="A68" s="79" t="s">
        <v>121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56">
        <f t="shared" si="3"/>
        <v>0</v>
      </c>
    </row>
    <row r="69" spans="1:14" ht="31.5">
      <c r="A69" s="79" t="s">
        <v>96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56">
        <f t="shared" si="3"/>
        <v>0</v>
      </c>
    </row>
    <row r="70" spans="1:14" ht="31.5">
      <c r="A70" s="79" t="s">
        <v>69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3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56">
        <f t="shared" si="3"/>
        <v>3</v>
      </c>
    </row>
    <row r="71" spans="1:14" ht="31.5">
      <c r="A71" s="79" t="s">
        <v>122</v>
      </c>
      <c r="B71" s="110">
        <v>0</v>
      </c>
      <c r="C71" s="110">
        <v>0</v>
      </c>
      <c r="D71" s="110">
        <v>2</v>
      </c>
      <c r="E71" s="110">
        <v>0</v>
      </c>
      <c r="F71" s="110">
        <v>1</v>
      </c>
      <c r="G71" s="110">
        <v>0</v>
      </c>
      <c r="H71" s="110">
        <v>1</v>
      </c>
      <c r="I71" s="110">
        <v>0</v>
      </c>
      <c r="J71" s="110">
        <v>1</v>
      </c>
      <c r="K71" s="110">
        <v>0</v>
      </c>
      <c r="L71" s="110">
        <v>0</v>
      </c>
      <c r="M71" s="110">
        <v>0</v>
      </c>
      <c r="N71" s="56">
        <f t="shared" si="3"/>
        <v>5</v>
      </c>
    </row>
    <row r="72" spans="1:14" ht="31.5">
      <c r="A72" s="33" t="s">
        <v>111</v>
      </c>
      <c r="B72" s="120">
        <f>SUM(B73:B74)</f>
        <v>2</v>
      </c>
      <c r="C72" s="120">
        <f>SUM(C73:C74)</f>
        <v>0</v>
      </c>
      <c r="D72" s="120">
        <f>SUM(D73:D74)</f>
        <v>0</v>
      </c>
      <c r="E72" s="120">
        <f>SUM(E73:E74)</f>
        <v>4</v>
      </c>
      <c r="F72" s="120">
        <f>SUM(F73:F74)</f>
        <v>5</v>
      </c>
      <c r="G72" s="120">
        <f aca="true" t="shared" si="8" ref="G72:N72">SUM(G73:G74)</f>
        <v>3</v>
      </c>
      <c r="H72" s="120">
        <f t="shared" si="8"/>
        <v>0</v>
      </c>
      <c r="I72" s="120">
        <f t="shared" si="8"/>
        <v>3</v>
      </c>
      <c r="J72" s="120">
        <f t="shared" si="8"/>
        <v>3</v>
      </c>
      <c r="K72" s="120">
        <f t="shared" si="8"/>
        <v>3</v>
      </c>
      <c r="L72" s="120">
        <f t="shared" si="8"/>
        <v>0</v>
      </c>
      <c r="M72" s="120">
        <f t="shared" si="8"/>
        <v>0</v>
      </c>
      <c r="N72" s="56">
        <f t="shared" si="8"/>
        <v>21</v>
      </c>
    </row>
    <row r="73" spans="1:14" ht="31.5">
      <c r="A73" s="79" t="s">
        <v>62</v>
      </c>
      <c r="B73" s="120">
        <v>0</v>
      </c>
      <c r="C73" s="120">
        <v>0</v>
      </c>
      <c r="D73" s="120">
        <v>0</v>
      </c>
      <c r="E73" s="120">
        <v>0</v>
      </c>
      <c r="F73" s="120">
        <v>1</v>
      </c>
      <c r="G73" s="120">
        <v>0</v>
      </c>
      <c r="H73" s="120">
        <v>0</v>
      </c>
      <c r="I73" s="120">
        <v>0</v>
      </c>
      <c r="J73" s="120">
        <v>0</v>
      </c>
      <c r="K73" s="120">
        <v>1</v>
      </c>
      <c r="L73" s="120">
        <v>0</v>
      </c>
      <c r="M73" s="120">
        <v>0</v>
      </c>
      <c r="N73" s="56">
        <v>0</v>
      </c>
    </row>
    <row r="74" spans="1:14" ht="31.5">
      <c r="A74" s="79" t="s">
        <v>61</v>
      </c>
      <c r="B74" s="110">
        <v>2</v>
      </c>
      <c r="C74" s="110">
        <v>0</v>
      </c>
      <c r="D74" s="110">
        <v>0</v>
      </c>
      <c r="E74" s="110">
        <v>4</v>
      </c>
      <c r="F74" s="110">
        <v>4</v>
      </c>
      <c r="G74" s="110">
        <v>3</v>
      </c>
      <c r="H74" s="110">
        <v>0</v>
      </c>
      <c r="I74" s="110">
        <v>3</v>
      </c>
      <c r="J74" s="110">
        <v>3</v>
      </c>
      <c r="K74" s="110">
        <v>2</v>
      </c>
      <c r="L74" s="110">
        <v>0</v>
      </c>
      <c r="M74" s="110">
        <v>0</v>
      </c>
      <c r="N74" s="56">
        <f t="shared" si="3"/>
        <v>21</v>
      </c>
    </row>
    <row r="75" spans="1:14" ht="31.5">
      <c r="A75" s="33" t="s">
        <v>112</v>
      </c>
      <c r="B75" s="112">
        <v>44</v>
      </c>
      <c r="C75" s="112">
        <v>55</v>
      </c>
      <c r="D75" s="112">
        <v>199</v>
      </c>
      <c r="E75" s="112">
        <v>45</v>
      </c>
      <c r="F75" s="112">
        <v>65</v>
      </c>
      <c r="G75" s="112">
        <v>92</v>
      </c>
      <c r="H75" s="112">
        <v>81</v>
      </c>
      <c r="I75" s="112">
        <v>47</v>
      </c>
      <c r="J75" s="112">
        <v>21</v>
      </c>
      <c r="K75" s="112">
        <v>92</v>
      </c>
      <c r="L75" s="112">
        <v>51</v>
      </c>
      <c r="M75" s="112">
        <v>25</v>
      </c>
      <c r="N75" s="56">
        <f t="shared" si="3"/>
        <v>817</v>
      </c>
    </row>
    <row r="76" spans="1:14" ht="31.5">
      <c r="A76" s="33" t="s">
        <v>123</v>
      </c>
      <c r="B76" s="141">
        <v>0</v>
      </c>
      <c r="C76" s="141">
        <v>0</v>
      </c>
      <c r="D76" s="141">
        <v>0</v>
      </c>
      <c r="E76" s="141">
        <v>0</v>
      </c>
      <c r="F76" s="141">
        <v>0</v>
      </c>
      <c r="G76" s="141">
        <v>0</v>
      </c>
      <c r="H76" s="141">
        <v>0</v>
      </c>
      <c r="I76" s="141">
        <v>44</v>
      </c>
      <c r="J76" s="141">
        <v>0</v>
      </c>
      <c r="K76" s="141">
        <v>0</v>
      </c>
      <c r="L76" s="141">
        <v>0</v>
      </c>
      <c r="M76" s="141">
        <v>0</v>
      </c>
      <c r="N76" s="142">
        <f>SUM(B76:M76)</f>
        <v>44</v>
      </c>
    </row>
    <row r="77" spans="1:14" ht="15.75">
      <c r="A77" s="116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9"/>
    </row>
    <row r="78" spans="1:14" s="20" customFormat="1" ht="15.75">
      <c r="A78" s="113" t="s">
        <v>139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23"/>
    </row>
    <row r="79" spans="1:14" s="20" customFormat="1" ht="15.75">
      <c r="A79" s="241" t="s">
        <v>138</v>
      </c>
      <c r="B79" s="24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1:14" ht="15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9"/>
    </row>
    <row r="81" spans="1:14" ht="15.7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9"/>
    </row>
  </sheetData>
  <sheetProtection/>
  <mergeCells count="2">
    <mergeCell ref="A1:N1"/>
    <mergeCell ref="A79:B7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20"/>
  <sheetViews>
    <sheetView rightToLeft="1" zoomScalePageLayoutView="0" workbookViewId="0" topLeftCell="A1">
      <selection activeCell="A3" sqref="A3"/>
    </sheetView>
  </sheetViews>
  <sheetFormatPr defaultColWidth="9.28125" defaultRowHeight="15"/>
  <cols>
    <col min="1" max="1" width="21.57421875" style="123" customWidth="1"/>
    <col min="2" max="2" width="14.00390625" style="123" customWidth="1"/>
    <col min="3" max="3" width="10.8515625" style="123" customWidth="1"/>
    <col min="4" max="9" width="8.7109375" style="123" customWidth="1"/>
    <col min="10" max="10" width="12.7109375" style="123" customWidth="1"/>
    <col min="11" max="11" width="8.7109375" style="123" customWidth="1"/>
    <col min="12" max="12" width="11.140625" style="123" customWidth="1"/>
    <col min="13" max="13" width="10.7109375" style="123" customWidth="1"/>
    <col min="14" max="14" width="8.7109375" style="145" customWidth="1"/>
    <col min="15" max="16384" width="9.28125" style="123" customWidth="1"/>
  </cols>
  <sheetData>
    <row r="1" spans="1:14" s="127" customFormat="1" ht="39.75" customHeight="1">
      <c r="A1" s="232" t="s">
        <v>583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s="122" customFormat="1" ht="39.75" customHeight="1">
      <c r="A2" s="71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s="15" customFormat="1" ht="102" customHeight="1">
      <c r="A3" s="93" t="s">
        <v>616</v>
      </c>
      <c r="B3" s="92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</row>
    <row r="4" spans="1:14" ht="30" customHeight="1">
      <c r="A4" s="27" t="s">
        <v>16</v>
      </c>
      <c r="B4" s="107">
        <f aca="true" t="shared" si="0" ref="B4:M4">B5+B6+B8+B14</f>
        <v>16</v>
      </c>
      <c r="C4" s="107">
        <f t="shared" si="0"/>
        <v>14</v>
      </c>
      <c r="D4" s="107">
        <f t="shared" si="0"/>
        <v>16</v>
      </c>
      <c r="E4" s="107">
        <f t="shared" si="0"/>
        <v>60</v>
      </c>
      <c r="F4" s="107">
        <f t="shared" si="0"/>
        <v>43</v>
      </c>
      <c r="G4" s="107">
        <f t="shared" si="0"/>
        <v>49</v>
      </c>
      <c r="H4" s="107">
        <f t="shared" si="0"/>
        <v>77</v>
      </c>
      <c r="I4" s="107">
        <f t="shared" si="0"/>
        <v>94</v>
      </c>
      <c r="J4" s="107">
        <f t="shared" si="0"/>
        <v>0</v>
      </c>
      <c r="K4" s="107">
        <f>K5+K6+K8+K14+K16</f>
        <v>70</v>
      </c>
      <c r="L4" s="107">
        <f t="shared" si="0"/>
        <v>67</v>
      </c>
      <c r="M4" s="107">
        <f t="shared" si="0"/>
        <v>62</v>
      </c>
      <c r="N4" s="106">
        <f>SUM(B4:M4)</f>
        <v>568</v>
      </c>
    </row>
    <row r="5" spans="1:14" ht="30" customHeight="1">
      <c r="A5" s="33" t="s">
        <v>18</v>
      </c>
      <c r="B5" s="146">
        <v>6</v>
      </c>
      <c r="C5" s="146">
        <v>4</v>
      </c>
      <c r="D5" s="146">
        <v>6</v>
      </c>
      <c r="E5" s="146">
        <v>16</v>
      </c>
      <c r="F5" s="146">
        <v>12</v>
      </c>
      <c r="G5" s="146">
        <v>14</v>
      </c>
      <c r="H5" s="146">
        <v>10</v>
      </c>
      <c r="I5" s="146">
        <v>18</v>
      </c>
      <c r="J5" s="146"/>
      <c r="K5" s="146">
        <v>0</v>
      </c>
      <c r="L5" s="146">
        <v>17</v>
      </c>
      <c r="M5" s="146">
        <v>15</v>
      </c>
      <c r="N5" s="147">
        <f>SUM(B5:M5)</f>
        <v>118</v>
      </c>
    </row>
    <row r="6" spans="1:14" ht="30" customHeight="1">
      <c r="A6" s="111" t="s">
        <v>109</v>
      </c>
      <c r="B6" s="148">
        <f>SUM(B7)</f>
        <v>4</v>
      </c>
      <c r="C6" s="148">
        <f aca="true" t="shared" si="1" ref="C6:N6">SUM(C7)</f>
        <v>0</v>
      </c>
      <c r="D6" s="148">
        <f t="shared" si="1"/>
        <v>0</v>
      </c>
      <c r="E6" s="148">
        <f t="shared" si="1"/>
        <v>4</v>
      </c>
      <c r="F6" s="148">
        <f t="shared" si="1"/>
        <v>0</v>
      </c>
      <c r="G6" s="148">
        <f t="shared" si="1"/>
        <v>0</v>
      </c>
      <c r="H6" s="148">
        <f t="shared" si="1"/>
        <v>11</v>
      </c>
      <c r="I6" s="148">
        <f t="shared" si="1"/>
        <v>18</v>
      </c>
      <c r="J6" s="148">
        <f t="shared" si="1"/>
        <v>0</v>
      </c>
      <c r="K6" s="148">
        <f t="shared" si="1"/>
        <v>0</v>
      </c>
      <c r="L6" s="148">
        <f t="shared" si="1"/>
        <v>13</v>
      </c>
      <c r="M6" s="148">
        <f t="shared" si="1"/>
        <v>17</v>
      </c>
      <c r="N6" s="147">
        <f t="shared" si="1"/>
        <v>67</v>
      </c>
    </row>
    <row r="7" spans="1:14" ht="30" customHeight="1">
      <c r="A7" s="76" t="s">
        <v>17</v>
      </c>
      <c r="B7" s="148">
        <v>4</v>
      </c>
      <c r="C7" s="148">
        <v>0</v>
      </c>
      <c r="D7" s="148">
        <v>0</v>
      </c>
      <c r="E7" s="149">
        <v>4</v>
      </c>
      <c r="F7" s="149">
        <v>0</v>
      </c>
      <c r="G7" s="149">
        <v>0</v>
      </c>
      <c r="H7" s="149">
        <v>11</v>
      </c>
      <c r="I7" s="149">
        <v>18</v>
      </c>
      <c r="J7" s="149"/>
      <c r="K7" s="149">
        <v>0</v>
      </c>
      <c r="L7" s="149">
        <v>13</v>
      </c>
      <c r="M7" s="149">
        <v>17</v>
      </c>
      <c r="N7" s="147">
        <f aca="true" t="shared" si="2" ref="N7:N15">SUM(B7:M7)</f>
        <v>67</v>
      </c>
    </row>
    <row r="8" spans="1:14" ht="30" customHeight="1">
      <c r="A8" s="33" t="s">
        <v>110</v>
      </c>
      <c r="B8" s="148">
        <f aca="true" t="shared" si="3" ref="B8:M8">SUM(B9:B13)</f>
        <v>4</v>
      </c>
      <c r="C8" s="148">
        <f t="shared" si="3"/>
        <v>10</v>
      </c>
      <c r="D8" s="148">
        <f t="shared" si="3"/>
        <v>10</v>
      </c>
      <c r="E8" s="148">
        <f t="shared" si="3"/>
        <v>40</v>
      </c>
      <c r="F8" s="148">
        <f t="shared" si="3"/>
        <v>31</v>
      </c>
      <c r="G8" s="148">
        <f t="shared" si="3"/>
        <v>24</v>
      </c>
      <c r="H8" s="148">
        <f t="shared" si="3"/>
        <v>56</v>
      </c>
      <c r="I8" s="148">
        <f t="shared" si="3"/>
        <v>58</v>
      </c>
      <c r="J8" s="148">
        <f t="shared" si="3"/>
        <v>0</v>
      </c>
      <c r="K8" s="148">
        <f t="shared" si="3"/>
        <v>0</v>
      </c>
      <c r="L8" s="148">
        <f t="shared" si="3"/>
        <v>37</v>
      </c>
      <c r="M8" s="148">
        <f t="shared" si="3"/>
        <v>30</v>
      </c>
      <c r="N8" s="147">
        <f t="shared" si="2"/>
        <v>300</v>
      </c>
    </row>
    <row r="9" spans="1:14" ht="30" customHeight="1">
      <c r="A9" s="79" t="s">
        <v>86</v>
      </c>
      <c r="B9" s="146">
        <v>4</v>
      </c>
      <c r="C9" s="146">
        <v>5</v>
      </c>
      <c r="D9" s="146">
        <v>7</v>
      </c>
      <c r="E9" s="146">
        <v>11</v>
      </c>
      <c r="F9" s="146">
        <v>10</v>
      </c>
      <c r="G9" s="146">
        <v>13</v>
      </c>
      <c r="H9" s="146">
        <v>13</v>
      </c>
      <c r="I9" s="146">
        <v>10</v>
      </c>
      <c r="J9" s="146"/>
      <c r="K9" s="146">
        <v>0</v>
      </c>
      <c r="L9" s="146">
        <v>14</v>
      </c>
      <c r="M9" s="146">
        <v>19</v>
      </c>
      <c r="N9" s="147">
        <f t="shared" si="2"/>
        <v>106</v>
      </c>
    </row>
    <row r="10" spans="1:14" ht="30" customHeight="1">
      <c r="A10" s="79" t="s">
        <v>68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17</v>
      </c>
      <c r="J10" s="146"/>
      <c r="K10" s="146">
        <v>0</v>
      </c>
      <c r="L10" s="146">
        <v>0</v>
      </c>
      <c r="M10" s="146">
        <v>0</v>
      </c>
      <c r="N10" s="147">
        <v>0</v>
      </c>
    </row>
    <row r="11" spans="1:14" ht="30" customHeight="1">
      <c r="A11" s="79" t="s">
        <v>91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17</v>
      </c>
      <c r="I11" s="146">
        <v>0</v>
      </c>
      <c r="J11" s="146"/>
      <c r="K11" s="146">
        <v>0</v>
      </c>
      <c r="L11" s="146">
        <v>0</v>
      </c>
      <c r="M11" s="146">
        <v>0</v>
      </c>
      <c r="N11" s="147">
        <v>0</v>
      </c>
    </row>
    <row r="12" spans="1:14" ht="30" customHeight="1">
      <c r="A12" s="79" t="s">
        <v>88</v>
      </c>
      <c r="B12" s="146">
        <v>0</v>
      </c>
      <c r="C12" s="146">
        <v>5</v>
      </c>
      <c r="D12" s="146">
        <v>3</v>
      </c>
      <c r="E12" s="146">
        <v>12</v>
      </c>
      <c r="F12" s="146">
        <v>9</v>
      </c>
      <c r="G12" s="146">
        <v>11</v>
      </c>
      <c r="H12" s="146">
        <v>13</v>
      </c>
      <c r="I12" s="146">
        <v>15</v>
      </c>
      <c r="J12" s="146"/>
      <c r="K12" s="146">
        <v>0</v>
      </c>
      <c r="L12" s="146">
        <v>14</v>
      </c>
      <c r="M12" s="146">
        <v>11</v>
      </c>
      <c r="N12" s="147">
        <f t="shared" si="2"/>
        <v>93</v>
      </c>
    </row>
    <row r="13" spans="1:14" ht="30" customHeight="1">
      <c r="A13" s="79" t="s">
        <v>89</v>
      </c>
      <c r="B13" s="146">
        <v>0</v>
      </c>
      <c r="C13" s="146">
        <v>0</v>
      </c>
      <c r="D13" s="146">
        <v>0</v>
      </c>
      <c r="E13" s="146">
        <v>17</v>
      </c>
      <c r="F13" s="146">
        <v>12</v>
      </c>
      <c r="G13" s="146">
        <v>0</v>
      </c>
      <c r="H13" s="146">
        <v>13</v>
      </c>
      <c r="I13" s="146">
        <v>16</v>
      </c>
      <c r="J13" s="146"/>
      <c r="K13" s="146">
        <v>0</v>
      </c>
      <c r="L13" s="146">
        <v>9</v>
      </c>
      <c r="M13" s="146">
        <v>0</v>
      </c>
      <c r="N13" s="147">
        <f t="shared" si="2"/>
        <v>67</v>
      </c>
    </row>
    <row r="14" spans="1:14" ht="30" customHeight="1">
      <c r="A14" s="33" t="s">
        <v>108</v>
      </c>
      <c r="B14" s="141">
        <f aca="true" t="shared" si="4" ref="B14:M14">SUM(B15:B15)</f>
        <v>2</v>
      </c>
      <c r="C14" s="141">
        <f t="shared" si="4"/>
        <v>0</v>
      </c>
      <c r="D14" s="141">
        <f t="shared" si="4"/>
        <v>0</v>
      </c>
      <c r="E14" s="141">
        <f t="shared" si="4"/>
        <v>0</v>
      </c>
      <c r="F14" s="141">
        <f t="shared" si="4"/>
        <v>0</v>
      </c>
      <c r="G14" s="141">
        <f t="shared" si="4"/>
        <v>11</v>
      </c>
      <c r="H14" s="141">
        <f t="shared" si="4"/>
        <v>0</v>
      </c>
      <c r="I14" s="141">
        <f t="shared" si="4"/>
        <v>0</v>
      </c>
      <c r="J14" s="141">
        <f t="shared" si="4"/>
        <v>0</v>
      </c>
      <c r="K14" s="141">
        <f t="shared" si="4"/>
        <v>0</v>
      </c>
      <c r="L14" s="141">
        <f t="shared" si="4"/>
        <v>0</v>
      </c>
      <c r="M14" s="141">
        <f t="shared" si="4"/>
        <v>0</v>
      </c>
      <c r="N14" s="141">
        <f t="shared" si="2"/>
        <v>13</v>
      </c>
    </row>
    <row r="15" spans="1:14" s="100" customFormat="1" ht="30" customHeight="1">
      <c r="A15" s="79" t="s">
        <v>42</v>
      </c>
      <c r="B15" s="57">
        <v>2</v>
      </c>
      <c r="C15" s="57">
        <v>0</v>
      </c>
      <c r="D15" s="57">
        <v>0</v>
      </c>
      <c r="E15" s="57">
        <v>0</v>
      </c>
      <c r="F15" s="57">
        <v>0</v>
      </c>
      <c r="G15" s="57">
        <v>11</v>
      </c>
      <c r="H15" s="57">
        <v>0</v>
      </c>
      <c r="I15" s="57">
        <v>0</v>
      </c>
      <c r="J15" s="57"/>
      <c r="K15" s="57">
        <v>0</v>
      </c>
      <c r="L15" s="57">
        <v>0</v>
      </c>
      <c r="M15" s="57">
        <v>0</v>
      </c>
      <c r="N15" s="141">
        <f t="shared" si="2"/>
        <v>13</v>
      </c>
    </row>
    <row r="16" spans="1:14" ht="31.5">
      <c r="A16" s="152" t="s">
        <v>123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/>
      <c r="J16" s="57"/>
      <c r="K16" s="57">
        <v>70</v>
      </c>
      <c r="L16" s="150">
        <v>0</v>
      </c>
      <c r="M16" s="150">
        <v>0</v>
      </c>
      <c r="N16" s="151"/>
    </row>
    <row r="17" spans="1:14" s="78" customFormat="1" ht="15.75">
      <c r="A17" s="116"/>
      <c r="B17" s="124"/>
      <c r="C17" s="124"/>
      <c r="D17" s="124"/>
      <c r="E17" s="124"/>
      <c r="F17" s="124"/>
      <c r="G17" s="124"/>
      <c r="H17" s="124"/>
      <c r="I17" s="124"/>
      <c r="J17" s="138"/>
      <c r="K17" s="138"/>
      <c r="L17" s="124"/>
      <c r="M17" s="124"/>
      <c r="N17" s="144"/>
    </row>
    <row r="18" spans="1:14" s="78" customFormat="1" ht="15.75">
      <c r="A18" s="113" t="s">
        <v>139</v>
      </c>
      <c r="B18" s="114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8"/>
    </row>
    <row r="19" spans="1:14" ht="15.75">
      <c r="A19" s="241" t="s">
        <v>138</v>
      </c>
      <c r="B19" s="241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15.75">
      <c r="A20" s="124"/>
      <c r="B20" s="124"/>
      <c r="C20" s="124"/>
      <c r="D20" s="124"/>
      <c r="E20" s="124"/>
      <c r="F20" s="124"/>
      <c r="G20" s="124"/>
      <c r="H20" s="124"/>
      <c r="I20" s="124"/>
      <c r="J20" s="138"/>
      <c r="K20" s="138"/>
      <c r="L20" s="124"/>
      <c r="M20" s="124"/>
      <c r="N20" s="144"/>
    </row>
  </sheetData>
  <sheetProtection/>
  <mergeCells count="2">
    <mergeCell ref="A1:N1"/>
    <mergeCell ref="A19:B1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rightToLeft="1" zoomScalePageLayoutView="0" workbookViewId="0" topLeftCell="A1">
      <pane ySplit="3" topLeftCell="A4" activePane="bottomLeft" state="frozen"/>
      <selection pane="topLeft" activeCell="A1" sqref="A1:O1"/>
      <selection pane="bottomLeft" activeCell="P8" sqref="P8"/>
    </sheetView>
  </sheetViews>
  <sheetFormatPr defaultColWidth="9.28125" defaultRowHeight="15"/>
  <cols>
    <col min="1" max="1" width="24.7109375" style="15" customWidth="1"/>
    <col min="2" max="2" width="12.57421875" style="15" customWidth="1"/>
    <col min="3" max="3" width="10.7109375" style="15" customWidth="1"/>
    <col min="4" max="9" width="8.7109375" style="15" customWidth="1"/>
    <col min="10" max="10" width="12.28125" style="15" customWidth="1"/>
    <col min="11" max="11" width="8.7109375" style="15" customWidth="1"/>
    <col min="12" max="13" width="12.140625" style="15" customWidth="1"/>
    <col min="14" max="14" width="8.7109375" style="15" customWidth="1"/>
    <col min="15" max="16384" width="9.28125" style="15" customWidth="1"/>
  </cols>
  <sheetData>
    <row r="1" spans="1:14" s="20" customFormat="1" ht="39.75" customHeight="1" thickBot="1">
      <c r="A1" s="244" t="s">
        <v>584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39.75" customHeight="1">
      <c r="A2" s="71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06.5" customHeight="1">
      <c r="A3" s="93" t="s">
        <v>616</v>
      </c>
      <c r="B3" s="92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</row>
    <row r="4" spans="1:14" ht="30" customHeight="1">
      <c r="A4" s="27" t="s">
        <v>16</v>
      </c>
      <c r="B4" s="107">
        <f aca="true" t="shared" si="0" ref="B4:M4">B5+B8+B10+B14+B18+B28+B29</f>
        <v>1616</v>
      </c>
      <c r="C4" s="107">
        <f t="shared" si="0"/>
        <v>2387</v>
      </c>
      <c r="D4" s="107">
        <f t="shared" si="0"/>
        <v>3658</v>
      </c>
      <c r="E4" s="107">
        <f t="shared" si="0"/>
        <v>3344</v>
      </c>
      <c r="F4" s="107">
        <f t="shared" si="0"/>
        <v>3715</v>
      </c>
      <c r="G4" s="107">
        <f t="shared" si="0"/>
        <v>2908</v>
      </c>
      <c r="H4" s="107">
        <f t="shared" si="0"/>
        <v>2494</v>
      </c>
      <c r="I4" s="107">
        <f t="shared" si="0"/>
        <v>2287</v>
      </c>
      <c r="J4" s="107">
        <f t="shared" si="0"/>
        <v>1842</v>
      </c>
      <c r="K4" s="107">
        <f t="shared" si="0"/>
        <v>2606</v>
      </c>
      <c r="L4" s="107">
        <f t="shared" si="0"/>
        <v>2764</v>
      </c>
      <c r="M4" s="107">
        <f t="shared" si="0"/>
        <v>2477</v>
      </c>
      <c r="N4" s="106">
        <f aca="true" t="shared" si="1" ref="N4:N18">SUM(B4:M4)</f>
        <v>32098</v>
      </c>
    </row>
    <row r="5" spans="1:14" ht="30" customHeight="1">
      <c r="A5" s="33" t="s">
        <v>104</v>
      </c>
      <c r="B5" s="120">
        <f aca="true" t="shared" si="2" ref="B5:M5">SUM(B6:B7)</f>
        <v>742</v>
      </c>
      <c r="C5" s="120">
        <f t="shared" si="2"/>
        <v>1480</v>
      </c>
      <c r="D5" s="120">
        <f t="shared" si="2"/>
        <v>2715</v>
      </c>
      <c r="E5" s="120">
        <f t="shared" si="2"/>
        <v>2029</v>
      </c>
      <c r="F5" s="120">
        <f t="shared" si="2"/>
        <v>2279</v>
      </c>
      <c r="G5" s="120">
        <f t="shared" si="2"/>
        <v>1801</v>
      </c>
      <c r="H5" s="120">
        <f t="shared" si="2"/>
        <v>993</v>
      </c>
      <c r="I5" s="120">
        <f t="shared" si="2"/>
        <v>792</v>
      </c>
      <c r="J5" s="120">
        <f t="shared" si="2"/>
        <v>579</v>
      </c>
      <c r="K5" s="120">
        <f t="shared" si="2"/>
        <v>1204</v>
      </c>
      <c r="L5" s="120">
        <f t="shared" si="2"/>
        <v>1948</v>
      </c>
      <c r="M5" s="120">
        <f t="shared" si="2"/>
        <v>1578</v>
      </c>
      <c r="N5" s="56">
        <f t="shared" si="1"/>
        <v>18140</v>
      </c>
    </row>
    <row r="6" spans="1:14" ht="30" customHeight="1">
      <c r="A6" s="76" t="s">
        <v>18</v>
      </c>
      <c r="B6" s="110">
        <v>723</v>
      </c>
      <c r="C6" s="110">
        <v>1468</v>
      </c>
      <c r="D6" s="110">
        <v>2672</v>
      </c>
      <c r="E6" s="110">
        <v>2001</v>
      </c>
      <c r="F6" s="110">
        <v>2260</v>
      </c>
      <c r="G6" s="110">
        <v>1771</v>
      </c>
      <c r="H6" s="110">
        <v>975</v>
      </c>
      <c r="I6" s="110">
        <v>737</v>
      </c>
      <c r="J6" s="110">
        <v>551</v>
      </c>
      <c r="K6" s="110">
        <v>1187</v>
      </c>
      <c r="L6" s="110">
        <v>1934</v>
      </c>
      <c r="M6" s="110">
        <v>1553</v>
      </c>
      <c r="N6" s="56">
        <f t="shared" si="1"/>
        <v>17832</v>
      </c>
    </row>
    <row r="7" spans="1:14" ht="30" customHeight="1">
      <c r="A7" s="79" t="s">
        <v>125</v>
      </c>
      <c r="B7" s="110">
        <v>19</v>
      </c>
      <c r="C7" s="110">
        <v>12</v>
      </c>
      <c r="D7" s="110">
        <v>43</v>
      </c>
      <c r="E7" s="110">
        <v>28</v>
      </c>
      <c r="F7" s="110">
        <v>19</v>
      </c>
      <c r="G7" s="110">
        <v>30</v>
      </c>
      <c r="H7" s="110">
        <v>18</v>
      </c>
      <c r="I7" s="110">
        <v>55</v>
      </c>
      <c r="J7" s="110">
        <v>28</v>
      </c>
      <c r="K7" s="110">
        <v>17</v>
      </c>
      <c r="L7" s="110">
        <v>14</v>
      </c>
      <c r="M7" s="110">
        <v>25</v>
      </c>
      <c r="N7" s="56">
        <f t="shared" si="1"/>
        <v>308</v>
      </c>
    </row>
    <row r="8" spans="1:14" ht="30" customHeight="1">
      <c r="A8" s="33" t="s">
        <v>116</v>
      </c>
      <c r="B8" s="120">
        <f>SUM(B9)</f>
        <v>41</v>
      </c>
      <c r="C8" s="120">
        <f aca="true" t="shared" si="3" ref="C8:M8">SUM(C9)</f>
        <v>18</v>
      </c>
      <c r="D8" s="120">
        <f t="shared" si="3"/>
        <v>39</v>
      </c>
      <c r="E8" s="120">
        <f t="shared" si="3"/>
        <v>40</v>
      </c>
      <c r="F8" s="120">
        <f t="shared" si="3"/>
        <v>63</v>
      </c>
      <c r="G8" s="120">
        <f t="shared" si="3"/>
        <v>43</v>
      </c>
      <c r="H8" s="120">
        <f t="shared" si="3"/>
        <v>90</v>
      </c>
      <c r="I8" s="120">
        <f t="shared" si="3"/>
        <v>49</v>
      </c>
      <c r="J8" s="120">
        <f t="shared" si="3"/>
        <v>62</v>
      </c>
      <c r="K8" s="120">
        <f t="shared" si="3"/>
        <v>53</v>
      </c>
      <c r="L8" s="120">
        <f t="shared" si="3"/>
        <v>20</v>
      </c>
      <c r="M8" s="120">
        <f t="shared" si="3"/>
        <v>30</v>
      </c>
      <c r="N8" s="56">
        <f t="shared" si="1"/>
        <v>548</v>
      </c>
    </row>
    <row r="9" spans="1:14" ht="30" customHeight="1">
      <c r="A9" s="79" t="s">
        <v>124</v>
      </c>
      <c r="B9" s="108">
        <v>41</v>
      </c>
      <c r="C9" s="108">
        <v>18</v>
      </c>
      <c r="D9" s="108">
        <v>39</v>
      </c>
      <c r="E9" s="108">
        <v>40</v>
      </c>
      <c r="F9" s="108">
        <v>63</v>
      </c>
      <c r="G9" s="108">
        <v>43</v>
      </c>
      <c r="H9" s="108">
        <v>90</v>
      </c>
      <c r="I9" s="108">
        <v>49</v>
      </c>
      <c r="J9" s="108">
        <v>62</v>
      </c>
      <c r="K9" s="108">
        <v>53</v>
      </c>
      <c r="L9" s="108">
        <v>20</v>
      </c>
      <c r="M9" s="108">
        <v>30</v>
      </c>
      <c r="N9" s="56">
        <f t="shared" si="1"/>
        <v>548</v>
      </c>
    </row>
    <row r="10" spans="1:14" ht="30" customHeight="1">
      <c r="A10" s="33" t="s">
        <v>108</v>
      </c>
      <c r="B10" s="120">
        <f aca="true" t="shared" si="4" ref="B10:M10">SUM(B11:B13)</f>
        <v>146</v>
      </c>
      <c r="C10" s="120">
        <f t="shared" si="4"/>
        <v>160</v>
      </c>
      <c r="D10" s="120">
        <f t="shared" si="4"/>
        <v>175</v>
      </c>
      <c r="E10" s="120">
        <f t="shared" si="4"/>
        <v>145</v>
      </c>
      <c r="F10" s="120">
        <f t="shared" si="4"/>
        <v>226</v>
      </c>
      <c r="G10" s="120">
        <f t="shared" si="4"/>
        <v>197</v>
      </c>
      <c r="H10" s="120">
        <f t="shared" si="4"/>
        <v>384</v>
      </c>
      <c r="I10" s="120">
        <f t="shared" si="4"/>
        <v>239</v>
      </c>
      <c r="J10" s="120">
        <f t="shared" si="4"/>
        <v>262</v>
      </c>
      <c r="K10" s="120">
        <f t="shared" si="4"/>
        <v>184</v>
      </c>
      <c r="L10" s="120">
        <f t="shared" si="4"/>
        <v>133</v>
      </c>
      <c r="M10" s="120">
        <f t="shared" si="4"/>
        <v>108</v>
      </c>
      <c r="N10" s="56">
        <f t="shared" si="1"/>
        <v>2359</v>
      </c>
    </row>
    <row r="11" spans="1:14" ht="30" customHeight="1">
      <c r="A11" s="79" t="s">
        <v>42</v>
      </c>
      <c r="B11" s="110">
        <v>103</v>
      </c>
      <c r="C11" s="110">
        <v>68</v>
      </c>
      <c r="D11" s="110">
        <v>95</v>
      </c>
      <c r="E11" s="110">
        <v>67</v>
      </c>
      <c r="F11" s="110">
        <v>118</v>
      </c>
      <c r="G11" s="110">
        <v>101</v>
      </c>
      <c r="H11" s="110">
        <v>143</v>
      </c>
      <c r="I11" s="110">
        <v>102</v>
      </c>
      <c r="J11" s="110">
        <v>100</v>
      </c>
      <c r="K11" s="110">
        <v>80</v>
      </c>
      <c r="L11" s="110">
        <v>48</v>
      </c>
      <c r="M11" s="110">
        <v>53</v>
      </c>
      <c r="N11" s="56">
        <f t="shared" si="1"/>
        <v>1078</v>
      </c>
    </row>
    <row r="12" spans="1:14" ht="30" customHeight="1">
      <c r="A12" s="79" t="s">
        <v>126</v>
      </c>
      <c r="B12" s="110">
        <v>30</v>
      </c>
      <c r="C12" s="110">
        <v>74</v>
      </c>
      <c r="D12" s="110">
        <v>49</v>
      </c>
      <c r="E12" s="110">
        <v>53</v>
      </c>
      <c r="F12" s="110">
        <v>74</v>
      </c>
      <c r="G12" s="110">
        <v>82</v>
      </c>
      <c r="H12" s="110">
        <v>209</v>
      </c>
      <c r="I12" s="110">
        <v>101</v>
      </c>
      <c r="J12" s="110">
        <v>147</v>
      </c>
      <c r="K12" s="110">
        <v>57</v>
      </c>
      <c r="L12" s="110">
        <v>51</v>
      </c>
      <c r="M12" s="110">
        <v>26</v>
      </c>
      <c r="N12" s="56">
        <f t="shared" si="1"/>
        <v>953</v>
      </c>
    </row>
    <row r="13" spans="1:14" ht="30" customHeight="1">
      <c r="A13" s="79" t="s">
        <v>43</v>
      </c>
      <c r="B13" s="110">
        <v>13</v>
      </c>
      <c r="C13" s="110">
        <v>18</v>
      </c>
      <c r="D13" s="110">
        <v>31</v>
      </c>
      <c r="E13" s="110">
        <v>25</v>
      </c>
      <c r="F13" s="110">
        <v>34</v>
      </c>
      <c r="G13" s="110">
        <v>14</v>
      </c>
      <c r="H13" s="110">
        <v>32</v>
      </c>
      <c r="I13" s="110">
        <v>36</v>
      </c>
      <c r="J13" s="110">
        <v>15</v>
      </c>
      <c r="K13" s="110">
        <v>47</v>
      </c>
      <c r="L13" s="110">
        <v>34</v>
      </c>
      <c r="M13" s="110">
        <v>29</v>
      </c>
      <c r="N13" s="56">
        <f t="shared" si="1"/>
        <v>328</v>
      </c>
    </row>
    <row r="14" spans="1:14" ht="30" customHeight="1">
      <c r="A14" s="111" t="s">
        <v>130</v>
      </c>
      <c r="B14" s="120">
        <f aca="true" t="shared" si="5" ref="B14:M14">SUM(B15:B17)</f>
        <v>115</v>
      </c>
      <c r="C14" s="120">
        <f t="shared" si="5"/>
        <v>72</v>
      </c>
      <c r="D14" s="120">
        <f t="shared" si="5"/>
        <v>140</v>
      </c>
      <c r="E14" s="120">
        <f t="shared" si="5"/>
        <v>111</v>
      </c>
      <c r="F14" s="120">
        <f t="shared" si="5"/>
        <v>171</v>
      </c>
      <c r="G14" s="120">
        <f t="shared" si="5"/>
        <v>97</v>
      </c>
      <c r="H14" s="120">
        <f t="shared" si="5"/>
        <v>165</v>
      </c>
      <c r="I14" s="120">
        <f t="shared" si="5"/>
        <v>145</v>
      </c>
      <c r="J14" s="120">
        <f t="shared" si="5"/>
        <v>200</v>
      </c>
      <c r="K14" s="120">
        <f t="shared" si="5"/>
        <v>196</v>
      </c>
      <c r="L14" s="120">
        <f t="shared" si="5"/>
        <v>85</v>
      </c>
      <c r="M14" s="120">
        <f t="shared" si="5"/>
        <v>141</v>
      </c>
      <c r="N14" s="56">
        <f t="shared" si="1"/>
        <v>1638</v>
      </c>
    </row>
    <row r="15" spans="1:14" ht="30" customHeight="1">
      <c r="A15" s="79" t="s">
        <v>129</v>
      </c>
      <c r="B15" s="110">
        <v>4</v>
      </c>
      <c r="C15" s="110">
        <v>0</v>
      </c>
      <c r="D15" s="110">
        <v>5</v>
      </c>
      <c r="E15" s="110">
        <v>4</v>
      </c>
      <c r="F15" s="110">
        <v>21</v>
      </c>
      <c r="G15" s="110">
        <v>4</v>
      </c>
      <c r="H15" s="110">
        <v>1</v>
      </c>
      <c r="I15" s="110">
        <v>15</v>
      </c>
      <c r="J15" s="110">
        <v>39</v>
      </c>
      <c r="K15" s="110">
        <v>21</v>
      </c>
      <c r="L15" s="110">
        <v>13</v>
      </c>
      <c r="M15" s="110">
        <v>8</v>
      </c>
      <c r="N15" s="56">
        <f t="shared" si="1"/>
        <v>135</v>
      </c>
    </row>
    <row r="16" spans="1:14" ht="30" customHeight="1">
      <c r="A16" s="79" t="s">
        <v>127</v>
      </c>
      <c r="B16" s="110">
        <v>35</v>
      </c>
      <c r="C16" s="110">
        <v>43</v>
      </c>
      <c r="D16" s="110">
        <v>83</v>
      </c>
      <c r="E16" s="110">
        <v>18</v>
      </c>
      <c r="F16" s="110">
        <v>57</v>
      </c>
      <c r="G16" s="110">
        <v>40</v>
      </c>
      <c r="H16" s="110">
        <v>44</v>
      </c>
      <c r="I16" s="110">
        <v>56</v>
      </c>
      <c r="J16" s="110">
        <v>62</v>
      </c>
      <c r="K16" s="110">
        <v>58</v>
      </c>
      <c r="L16" s="110">
        <v>32</v>
      </c>
      <c r="M16" s="110">
        <v>27</v>
      </c>
      <c r="N16" s="56">
        <f t="shared" si="1"/>
        <v>555</v>
      </c>
    </row>
    <row r="17" spans="1:14" ht="30" customHeight="1">
      <c r="A17" s="79" t="s">
        <v>128</v>
      </c>
      <c r="B17" s="110">
        <v>76</v>
      </c>
      <c r="C17" s="110">
        <v>29</v>
      </c>
      <c r="D17" s="110">
        <v>52</v>
      </c>
      <c r="E17" s="110">
        <v>89</v>
      </c>
      <c r="F17" s="110">
        <v>93</v>
      </c>
      <c r="G17" s="110">
        <v>53</v>
      </c>
      <c r="H17" s="110">
        <v>120</v>
      </c>
      <c r="I17" s="110">
        <v>74</v>
      </c>
      <c r="J17" s="110">
        <v>99</v>
      </c>
      <c r="K17" s="110">
        <v>117</v>
      </c>
      <c r="L17" s="110">
        <v>40</v>
      </c>
      <c r="M17" s="110">
        <v>106</v>
      </c>
      <c r="N17" s="56">
        <f t="shared" si="1"/>
        <v>948</v>
      </c>
    </row>
    <row r="18" spans="1:14" ht="30" customHeight="1">
      <c r="A18" s="33" t="s">
        <v>110</v>
      </c>
      <c r="B18" s="120">
        <f aca="true" t="shared" si="6" ref="B18:M18">SUM(B19:B27)</f>
        <v>478</v>
      </c>
      <c r="C18" s="120">
        <f t="shared" si="6"/>
        <v>563</v>
      </c>
      <c r="D18" s="120">
        <f t="shared" si="6"/>
        <v>492</v>
      </c>
      <c r="E18" s="120">
        <f t="shared" si="6"/>
        <v>904</v>
      </c>
      <c r="F18" s="120">
        <f t="shared" si="6"/>
        <v>800</v>
      </c>
      <c r="G18" s="120">
        <f t="shared" si="6"/>
        <v>688</v>
      </c>
      <c r="H18" s="120">
        <f t="shared" si="6"/>
        <v>794</v>
      </c>
      <c r="I18" s="120">
        <f t="shared" si="6"/>
        <v>851</v>
      </c>
      <c r="J18" s="120">
        <f t="shared" si="6"/>
        <v>683</v>
      </c>
      <c r="K18" s="120">
        <f t="shared" si="6"/>
        <v>896</v>
      </c>
      <c r="L18" s="120">
        <f t="shared" si="6"/>
        <v>542</v>
      </c>
      <c r="M18" s="120">
        <f t="shared" si="6"/>
        <v>594</v>
      </c>
      <c r="N18" s="56">
        <f t="shared" si="1"/>
        <v>8285</v>
      </c>
    </row>
    <row r="19" spans="1:14" ht="30" customHeight="1">
      <c r="A19" s="79" t="s">
        <v>86</v>
      </c>
      <c r="B19" s="110">
        <v>156</v>
      </c>
      <c r="C19" s="110">
        <v>156</v>
      </c>
      <c r="D19" s="110">
        <v>118</v>
      </c>
      <c r="E19" s="110">
        <v>299</v>
      </c>
      <c r="F19" s="110">
        <v>255</v>
      </c>
      <c r="G19" s="110">
        <v>220</v>
      </c>
      <c r="H19" s="110">
        <v>336</v>
      </c>
      <c r="I19" s="110">
        <v>367</v>
      </c>
      <c r="J19" s="110">
        <v>216</v>
      </c>
      <c r="K19" s="110">
        <v>346</v>
      </c>
      <c r="L19" s="110">
        <v>186</v>
      </c>
      <c r="M19" s="110">
        <v>267</v>
      </c>
      <c r="N19" s="56">
        <f aca="true" t="shared" si="7" ref="N19:N27">SUM(B19:M19)</f>
        <v>2922</v>
      </c>
    </row>
    <row r="20" spans="1:14" ht="30" customHeight="1">
      <c r="A20" s="79" t="s">
        <v>88</v>
      </c>
      <c r="B20" s="110">
        <v>56</v>
      </c>
      <c r="C20" s="110">
        <v>52</v>
      </c>
      <c r="D20" s="110">
        <v>57</v>
      </c>
      <c r="E20" s="110">
        <v>79</v>
      </c>
      <c r="F20" s="110">
        <v>99</v>
      </c>
      <c r="G20" s="110">
        <v>104</v>
      </c>
      <c r="H20" s="110">
        <v>75</v>
      </c>
      <c r="I20" s="110">
        <v>82</v>
      </c>
      <c r="J20" s="110">
        <v>68</v>
      </c>
      <c r="K20" s="110">
        <v>85</v>
      </c>
      <c r="L20" s="110">
        <v>62</v>
      </c>
      <c r="M20" s="110">
        <v>59</v>
      </c>
      <c r="N20" s="56">
        <f t="shared" si="7"/>
        <v>878</v>
      </c>
    </row>
    <row r="21" spans="1:14" ht="30" customHeight="1">
      <c r="A21" s="79" t="s">
        <v>131</v>
      </c>
      <c r="B21" s="110">
        <v>34</v>
      </c>
      <c r="C21" s="110">
        <v>27</v>
      </c>
      <c r="D21" s="110">
        <v>59</v>
      </c>
      <c r="E21" s="110">
        <v>91</v>
      </c>
      <c r="F21" s="110">
        <v>67</v>
      </c>
      <c r="G21" s="110">
        <v>42</v>
      </c>
      <c r="H21" s="110">
        <v>42</v>
      </c>
      <c r="I21" s="110">
        <v>40</v>
      </c>
      <c r="J21" s="110">
        <v>98</v>
      </c>
      <c r="K21" s="110">
        <v>71</v>
      </c>
      <c r="L21" s="110">
        <v>44</v>
      </c>
      <c r="M21" s="110">
        <v>25</v>
      </c>
      <c r="N21" s="56">
        <f t="shared" si="7"/>
        <v>640</v>
      </c>
    </row>
    <row r="22" spans="1:14" ht="30" customHeight="1">
      <c r="A22" s="79" t="s">
        <v>132</v>
      </c>
      <c r="B22" s="110">
        <v>97</v>
      </c>
      <c r="C22" s="110">
        <v>232</v>
      </c>
      <c r="D22" s="110">
        <v>160</v>
      </c>
      <c r="E22" s="110">
        <v>263</v>
      </c>
      <c r="F22" s="110">
        <v>222</v>
      </c>
      <c r="G22" s="110">
        <v>221</v>
      </c>
      <c r="H22" s="110">
        <v>157</v>
      </c>
      <c r="I22" s="110">
        <v>197</v>
      </c>
      <c r="J22" s="110">
        <v>152</v>
      </c>
      <c r="K22" s="110">
        <v>205</v>
      </c>
      <c r="L22" s="110">
        <v>144</v>
      </c>
      <c r="M22" s="110">
        <v>117</v>
      </c>
      <c r="N22" s="56">
        <f t="shared" si="7"/>
        <v>2167</v>
      </c>
    </row>
    <row r="23" spans="1:14" ht="30" customHeight="1">
      <c r="A23" s="79" t="s">
        <v>89</v>
      </c>
      <c r="B23" s="110">
        <v>34</v>
      </c>
      <c r="C23" s="110">
        <v>14</v>
      </c>
      <c r="D23" s="110">
        <v>22</v>
      </c>
      <c r="E23" s="110">
        <v>61</v>
      </c>
      <c r="F23" s="110">
        <v>51</v>
      </c>
      <c r="G23" s="110">
        <v>37</v>
      </c>
      <c r="H23" s="110">
        <v>40</v>
      </c>
      <c r="I23" s="110">
        <v>61</v>
      </c>
      <c r="J23" s="110">
        <v>46</v>
      </c>
      <c r="K23" s="110">
        <v>58</v>
      </c>
      <c r="L23" s="110">
        <v>43</v>
      </c>
      <c r="M23" s="110">
        <v>62</v>
      </c>
      <c r="N23" s="56">
        <f t="shared" si="7"/>
        <v>529</v>
      </c>
    </row>
    <row r="24" spans="1:14" ht="30" customHeight="1">
      <c r="A24" s="79" t="s">
        <v>92</v>
      </c>
      <c r="B24" s="110">
        <v>25</v>
      </c>
      <c r="C24" s="110">
        <v>25</v>
      </c>
      <c r="D24" s="110">
        <v>19</v>
      </c>
      <c r="E24" s="110">
        <v>48</v>
      </c>
      <c r="F24" s="110">
        <v>18</v>
      </c>
      <c r="G24" s="110">
        <v>16</v>
      </c>
      <c r="H24" s="110">
        <v>41</v>
      </c>
      <c r="I24" s="110">
        <v>37</v>
      </c>
      <c r="J24" s="110">
        <v>25</v>
      </c>
      <c r="K24" s="110">
        <v>38</v>
      </c>
      <c r="L24" s="110">
        <v>16</v>
      </c>
      <c r="M24" s="110">
        <v>15</v>
      </c>
      <c r="N24" s="56">
        <f t="shared" si="7"/>
        <v>323</v>
      </c>
    </row>
    <row r="25" spans="1:14" ht="30" customHeight="1">
      <c r="A25" s="79" t="s">
        <v>91</v>
      </c>
      <c r="B25" s="110">
        <v>15</v>
      </c>
      <c r="C25" s="110">
        <v>23</v>
      </c>
      <c r="D25" s="110">
        <v>10</v>
      </c>
      <c r="E25" s="110">
        <v>19</v>
      </c>
      <c r="F25" s="110">
        <v>46</v>
      </c>
      <c r="G25" s="110">
        <v>23</v>
      </c>
      <c r="H25" s="110">
        <v>13</v>
      </c>
      <c r="I25" s="110">
        <v>18</v>
      </c>
      <c r="J25" s="110">
        <v>29</v>
      </c>
      <c r="K25" s="110">
        <v>33</v>
      </c>
      <c r="L25" s="110">
        <v>15</v>
      </c>
      <c r="M25" s="110">
        <v>20</v>
      </c>
      <c r="N25" s="56">
        <f t="shared" si="7"/>
        <v>264</v>
      </c>
    </row>
    <row r="26" spans="1:14" ht="30" customHeight="1">
      <c r="A26" s="79" t="s">
        <v>133</v>
      </c>
      <c r="B26" s="110">
        <v>35</v>
      </c>
      <c r="C26" s="110">
        <v>15</v>
      </c>
      <c r="D26" s="110">
        <v>32</v>
      </c>
      <c r="E26" s="110">
        <v>19</v>
      </c>
      <c r="F26" s="110">
        <v>25</v>
      </c>
      <c r="G26" s="110">
        <v>12</v>
      </c>
      <c r="H26" s="110">
        <v>41</v>
      </c>
      <c r="I26" s="110">
        <v>13</v>
      </c>
      <c r="J26" s="110">
        <v>10</v>
      </c>
      <c r="K26" s="110">
        <v>32</v>
      </c>
      <c r="L26" s="110">
        <v>19</v>
      </c>
      <c r="M26" s="110">
        <v>11</v>
      </c>
      <c r="N26" s="56">
        <f t="shared" si="7"/>
        <v>264</v>
      </c>
    </row>
    <row r="27" spans="1:14" ht="30" customHeight="1">
      <c r="A27" s="79" t="s">
        <v>134</v>
      </c>
      <c r="B27" s="110">
        <v>26</v>
      </c>
      <c r="C27" s="110">
        <v>19</v>
      </c>
      <c r="D27" s="110">
        <v>15</v>
      </c>
      <c r="E27" s="110">
        <v>25</v>
      </c>
      <c r="F27" s="110">
        <v>17</v>
      </c>
      <c r="G27" s="110">
        <v>13</v>
      </c>
      <c r="H27" s="110">
        <v>49</v>
      </c>
      <c r="I27" s="110">
        <v>36</v>
      </c>
      <c r="J27" s="110">
        <v>39</v>
      </c>
      <c r="K27" s="110">
        <v>28</v>
      </c>
      <c r="L27" s="110">
        <v>13</v>
      </c>
      <c r="M27" s="110">
        <v>18</v>
      </c>
      <c r="N27" s="56">
        <f t="shared" si="7"/>
        <v>298</v>
      </c>
    </row>
    <row r="28" spans="1:14" ht="30" customHeight="1">
      <c r="A28" s="33" t="s">
        <v>111</v>
      </c>
      <c r="B28" s="120">
        <v>0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56">
        <f>SUM(B28:M28)</f>
        <v>0</v>
      </c>
    </row>
    <row r="29" spans="1:14" s="100" customFormat="1" ht="30" customHeight="1">
      <c r="A29" s="33" t="s">
        <v>135</v>
      </c>
      <c r="B29" s="112">
        <v>94</v>
      </c>
      <c r="C29" s="112">
        <v>94</v>
      </c>
      <c r="D29" s="112">
        <v>97</v>
      </c>
      <c r="E29" s="112">
        <v>115</v>
      </c>
      <c r="F29" s="112">
        <v>176</v>
      </c>
      <c r="G29" s="112">
        <v>82</v>
      </c>
      <c r="H29" s="112">
        <v>68</v>
      </c>
      <c r="I29" s="112">
        <v>211</v>
      </c>
      <c r="J29" s="112">
        <v>56</v>
      </c>
      <c r="K29" s="112">
        <v>73</v>
      </c>
      <c r="L29" s="112">
        <v>36</v>
      </c>
      <c r="M29" s="112">
        <v>26</v>
      </c>
      <c r="N29" s="56">
        <f>SUM(B29:M29)</f>
        <v>1128</v>
      </c>
    </row>
    <row r="30" spans="1:14" s="100" customFormat="1" ht="30" customHeight="1">
      <c r="A30" s="143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97"/>
    </row>
    <row r="31" spans="1:14" s="82" customFormat="1" ht="15.75">
      <c r="A31" s="113" t="s">
        <v>139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23"/>
    </row>
    <row r="32" spans="1:14" s="82" customFormat="1" ht="15.75">
      <c r="A32" s="247" t="s">
        <v>138</v>
      </c>
      <c r="B32" s="247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23"/>
    </row>
    <row r="33" spans="1:14" s="78" customFormat="1" ht="15.7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</row>
    <row r="34" ht="39.75" customHeight="1"/>
    <row r="35" ht="30" customHeight="1"/>
    <row r="36" ht="30" customHeight="1"/>
    <row r="37" ht="30" customHeight="1"/>
    <row r="38" ht="30" customHeight="1"/>
    <row r="40" s="78" customFormat="1" ht="15.75"/>
    <row r="41" s="78" customFormat="1" ht="15.75"/>
  </sheetData>
  <sheetProtection/>
  <mergeCells count="2">
    <mergeCell ref="A1:N1"/>
    <mergeCell ref="A32:B3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rightToLeft="1" zoomScalePageLayoutView="0" workbookViewId="0" topLeftCell="A1">
      <selection activeCell="A1" sqref="A1:N1"/>
    </sheetView>
  </sheetViews>
  <sheetFormatPr defaultColWidth="9.28125" defaultRowHeight="15"/>
  <cols>
    <col min="1" max="1" width="24.57421875" style="78" customWidth="1"/>
    <col min="2" max="2" width="11.8515625" style="78" customWidth="1"/>
    <col min="3" max="3" width="11.00390625" style="78" customWidth="1"/>
    <col min="4" max="9" width="8.7109375" style="78" customWidth="1"/>
    <col min="10" max="10" width="11.28125" style="78" customWidth="1"/>
    <col min="11" max="11" width="8.7109375" style="78" customWidth="1"/>
    <col min="12" max="12" width="11.140625" style="78" customWidth="1"/>
    <col min="13" max="13" width="10.8515625" style="78" customWidth="1"/>
    <col min="14" max="14" width="8.7109375" style="78" customWidth="1"/>
    <col min="15" max="16384" width="9.28125" style="78" customWidth="1"/>
  </cols>
  <sheetData>
    <row r="1" spans="1:14" s="99" customFormat="1" ht="39.75" customHeight="1">
      <c r="A1" s="248" t="s">
        <v>619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s="100" customFormat="1" ht="21.75" customHeigh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89.25" customHeight="1">
      <c r="A3" s="158" t="s">
        <v>601</v>
      </c>
      <c r="B3" s="92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</row>
    <row r="4" spans="1:14" ht="30" customHeight="1">
      <c r="A4" s="27" t="s">
        <v>602</v>
      </c>
      <c r="B4" s="107">
        <f>SUM(B5:B8)</f>
        <v>3525</v>
      </c>
      <c r="C4" s="107">
        <f aca="true" t="shared" si="0" ref="C4:M4">SUM(C5:C8)</f>
        <v>3779</v>
      </c>
      <c r="D4" s="107">
        <f t="shared" si="0"/>
        <v>6312</v>
      </c>
      <c r="E4" s="107">
        <f t="shared" si="0"/>
        <v>11340</v>
      </c>
      <c r="F4" s="107">
        <f t="shared" si="0"/>
        <v>15278</v>
      </c>
      <c r="G4" s="107">
        <f t="shared" si="0"/>
        <v>8179</v>
      </c>
      <c r="H4" s="107">
        <f t="shared" si="0"/>
        <v>9034</v>
      </c>
      <c r="I4" s="107">
        <f t="shared" si="0"/>
        <v>8736</v>
      </c>
      <c r="J4" s="107">
        <f t="shared" si="0"/>
        <v>6810</v>
      </c>
      <c r="K4" s="107">
        <f t="shared" si="0"/>
        <v>5759</v>
      </c>
      <c r="L4" s="107">
        <f t="shared" si="0"/>
        <v>4981</v>
      </c>
      <c r="M4" s="107">
        <f t="shared" si="0"/>
        <v>5579</v>
      </c>
      <c r="N4" s="106">
        <f>SUM(B4:M4)</f>
        <v>89312</v>
      </c>
    </row>
    <row r="5" spans="1:14" ht="30" customHeight="1">
      <c r="A5" s="79" t="s">
        <v>603</v>
      </c>
      <c r="B5" s="110">
        <v>750</v>
      </c>
      <c r="C5" s="110">
        <v>1113</v>
      </c>
      <c r="D5" s="110">
        <v>2227</v>
      </c>
      <c r="E5" s="110">
        <v>5436</v>
      </c>
      <c r="F5" s="110">
        <v>8947</v>
      </c>
      <c r="G5" s="110">
        <v>3014</v>
      </c>
      <c r="H5" s="110">
        <v>2721</v>
      </c>
      <c r="I5" s="110">
        <v>2177</v>
      </c>
      <c r="J5" s="110">
        <v>1254</v>
      </c>
      <c r="K5" s="110">
        <v>752</v>
      </c>
      <c r="L5" s="110">
        <v>1498</v>
      </c>
      <c r="M5" s="110">
        <v>1681</v>
      </c>
      <c r="N5" s="107">
        <f>SUM(B5:M5)</f>
        <v>31570</v>
      </c>
    </row>
    <row r="6" spans="1:14" ht="30" customHeight="1">
      <c r="A6" s="76" t="s">
        <v>604</v>
      </c>
      <c r="B6" s="110">
        <v>930</v>
      </c>
      <c r="C6" s="110">
        <v>1094</v>
      </c>
      <c r="D6" s="110">
        <v>1469</v>
      </c>
      <c r="E6" s="110">
        <v>2158</v>
      </c>
      <c r="F6" s="110">
        <v>2725</v>
      </c>
      <c r="G6" s="110">
        <v>2173</v>
      </c>
      <c r="H6" s="110">
        <v>1928</v>
      </c>
      <c r="I6" s="110">
        <v>1837</v>
      </c>
      <c r="J6" s="110">
        <v>1935</v>
      </c>
      <c r="K6" s="110">
        <v>2661</v>
      </c>
      <c r="L6" s="110">
        <v>1740</v>
      </c>
      <c r="M6" s="110">
        <v>1233</v>
      </c>
      <c r="N6" s="107">
        <f>SUM(B6:M6)</f>
        <v>21883</v>
      </c>
    </row>
    <row r="7" spans="1:14" ht="30" customHeight="1">
      <c r="A7" s="76" t="s">
        <v>605</v>
      </c>
      <c r="B7" s="110">
        <v>667</v>
      </c>
      <c r="C7" s="110">
        <v>511</v>
      </c>
      <c r="D7" s="110">
        <v>723</v>
      </c>
      <c r="E7" s="110">
        <v>890</v>
      </c>
      <c r="F7" s="110">
        <v>949</v>
      </c>
      <c r="G7" s="110">
        <v>723</v>
      </c>
      <c r="H7" s="110">
        <v>1055</v>
      </c>
      <c r="I7" s="110">
        <v>1409</v>
      </c>
      <c r="J7" s="110">
        <v>1146</v>
      </c>
      <c r="K7" s="110">
        <v>698</v>
      </c>
      <c r="L7" s="110">
        <v>526</v>
      </c>
      <c r="M7" s="110">
        <v>774</v>
      </c>
      <c r="N7" s="107">
        <f>SUM(B7:M7)</f>
        <v>10071</v>
      </c>
    </row>
    <row r="8" spans="1:14" ht="30" customHeight="1">
      <c r="A8" s="76" t="s">
        <v>606</v>
      </c>
      <c r="B8" s="110">
        <v>1178</v>
      </c>
      <c r="C8" s="110">
        <v>1061</v>
      </c>
      <c r="D8" s="110">
        <v>1893</v>
      </c>
      <c r="E8" s="110">
        <v>2856</v>
      </c>
      <c r="F8" s="110">
        <v>2657</v>
      </c>
      <c r="G8" s="110">
        <v>2269</v>
      </c>
      <c r="H8" s="110">
        <v>3330</v>
      </c>
      <c r="I8" s="110">
        <v>3313</v>
      </c>
      <c r="J8" s="110">
        <v>2475</v>
      </c>
      <c r="K8" s="110">
        <v>1648</v>
      </c>
      <c r="L8" s="110">
        <v>1217</v>
      </c>
      <c r="M8" s="110">
        <v>1891</v>
      </c>
      <c r="N8" s="107">
        <f>SUM(B8:M8)</f>
        <v>25788</v>
      </c>
    </row>
    <row r="9" spans="1:14" ht="30" customHeight="1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23"/>
    </row>
    <row r="10" spans="1:14" ht="33.75" customHeight="1">
      <c r="A10" s="250" t="s">
        <v>607</v>
      </c>
      <c r="B10" s="250"/>
      <c r="C10" s="250"/>
      <c r="D10" s="100"/>
      <c r="E10" s="100"/>
      <c r="F10" s="15"/>
      <c r="G10" s="100"/>
      <c r="H10" s="100"/>
      <c r="J10" s="100"/>
      <c r="K10" s="100"/>
      <c r="L10" s="100"/>
      <c r="M10" s="100"/>
      <c r="N10" s="155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3.5" customHeight="1"/>
    <row r="26" ht="12" customHeight="1"/>
    <row r="27" ht="12" customHeight="1"/>
    <row r="28" ht="13.5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3.5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3.5" customHeight="1"/>
    <row r="88" ht="13.5" customHeight="1"/>
    <row r="145" s="100" customFormat="1" ht="13.5" customHeight="1"/>
  </sheetData>
  <sheetProtection/>
  <mergeCells count="2">
    <mergeCell ref="A1:N1"/>
    <mergeCell ref="A10:C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"/>
  <sheetViews>
    <sheetView rightToLeft="1" zoomScalePageLayoutView="0" workbookViewId="0" topLeftCell="A1">
      <selection activeCell="A1" sqref="A1:N1"/>
    </sheetView>
  </sheetViews>
  <sheetFormatPr defaultColWidth="9.140625" defaultRowHeight="15"/>
  <cols>
    <col min="1" max="1" width="29.140625" style="161" customWidth="1"/>
    <col min="2" max="2" width="13.421875" style="161" customWidth="1"/>
    <col min="3" max="3" width="10.7109375" style="161" customWidth="1"/>
    <col min="4" max="9" width="9.140625" style="161" customWidth="1"/>
    <col min="10" max="10" width="11.28125" style="161" customWidth="1"/>
    <col min="11" max="11" width="9.140625" style="161" customWidth="1"/>
    <col min="12" max="12" width="11.421875" style="161" customWidth="1"/>
    <col min="13" max="13" width="10.8515625" style="161" customWidth="1"/>
    <col min="14" max="16384" width="9.140625" style="161" customWidth="1"/>
  </cols>
  <sheetData>
    <row r="1" spans="1:14" s="15" customFormat="1" ht="39.75" customHeight="1">
      <c r="A1" s="251" t="s">
        <v>622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s="15" customFormat="1" ht="27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15" customFormat="1" ht="102.75" customHeight="1">
      <c r="A3" s="160" t="s">
        <v>623</v>
      </c>
      <c r="B3" s="92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</row>
    <row r="4" spans="1:14" s="15" customFormat="1" ht="30.75" customHeight="1">
      <c r="A4" s="42" t="s">
        <v>624</v>
      </c>
      <c r="B4" s="55">
        <v>6635</v>
      </c>
      <c r="C4" s="55">
        <v>2972</v>
      </c>
      <c r="D4" s="55">
        <v>6695</v>
      </c>
      <c r="E4" s="55">
        <v>9336</v>
      </c>
      <c r="F4" s="55">
        <v>10626</v>
      </c>
      <c r="G4" s="55">
        <v>11411</v>
      </c>
      <c r="H4" s="55">
        <v>21540</v>
      </c>
      <c r="I4" s="55">
        <v>29583</v>
      </c>
      <c r="J4" s="55">
        <v>20014</v>
      </c>
      <c r="K4" s="55">
        <v>11403</v>
      </c>
      <c r="L4" s="55">
        <v>7544</v>
      </c>
      <c r="M4" s="57">
        <v>8894</v>
      </c>
      <c r="N4" s="107">
        <f>SUM(B4:M4)</f>
        <v>146653</v>
      </c>
    </row>
    <row r="5" spans="1:14" s="15" customFormat="1" ht="31.5">
      <c r="A5" s="42" t="s">
        <v>625</v>
      </c>
      <c r="B5" s="55">
        <v>1981</v>
      </c>
      <c r="C5" s="55">
        <v>834</v>
      </c>
      <c r="D5" s="55">
        <v>2483</v>
      </c>
      <c r="E5" s="55">
        <v>10047</v>
      </c>
      <c r="F5" s="55">
        <v>18936</v>
      </c>
      <c r="G5" s="55">
        <v>5586</v>
      </c>
      <c r="H5" s="55">
        <v>9913</v>
      </c>
      <c r="I5" s="55">
        <v>12165</v>
      </c>
      <c r="J5" s="55">
        <v>5529</v>
      </c>
      <c r="K5" s="55">
        <v>2506</v>
      </c>
      <c r="L5" s="55">
        <v>2820</v>
      </c>
      <c r="M5" s="57">
        <v>2329</v>
      </c>
      <c r="N5" s="107">
        <f>SUM(B5:M5)</f>
        <v>75129</v>
      </c>
    </row>
    <row r="6" spans="1:14" s="15" customFormat="1" ht="31.5">
      <c r="A6" s="163" t="s">
        <v>602</v>
      </c>
      <c r="B6" s="55">
        <f>SUM(B4:B5)</f>
        <v>8616</v>
      </c>
      <c r="C6" s="55">
        <f aca="true" t="shared" si="0" ref="C6:N6">SUM(C4:C5)</f>
        <v>3806</v>
      </c>
      <c r="D6" s="55">
        <f t="shared" si="0"/>
        <v>9178</v>
      </c>
      <c r="E6" s="55">
        <f t="shared" si="0"/>
        <v>19383</v>
      </c>
      <c r="F6" s="55">
        <f t="shared" si="0"/>
        <v>29562</v>
      </c>
      <c r="G6" s="55">
        <f t="shared" si="0"/>
        <v>16997</v>
      </c>
      <c r="H6" s="55">
        <f t="shared" si="0"/>
        <v>31453</v>
      </c>
      <c r="I6" s="55">
        <f t="shared" si="0"/>
        <v>41748</v>
      </c>
      <c r="J6" s="55">
        <f t="shared" si="0"/>
        <v>25543</v>
      </c>
      <c r="K6" s="55">
        <f t="shared" si="0"/>
        <v>13909</v>
      </c>
      <c r="L6" s="55">
        <f t="shared" si="0"/>
        <v>10364</v>
      </c>
      <c r="M6" s="55">
        <f t="shared" si="0"/>
        <v>11223</v>
      </c>
      <c r="N6" s="55">
        <f t="shared" si="0"/>
        <v>221782</v>
      </c>
    </row>
    <row r="7" s="15" customFormat="1" ht="15.75">
      <c r="A7" s="162"/>
    </row>
    <row r="8" spans="1:12" s="102" customFormat="1" ht="15" customHeight="1">
      <c r="A8" s="252" t="s">
        <v>620</v>
      </c>
      <c r="B8" s="252"/>
      <c r="C8" s="252"/>
      <c r="D8" s="103"/>
      <c r="E8" s="103"/>
      <c r="F8" s="103"/>
      <c r="G8" s="103"/>
      <c r="H8" s="103"/>
      <c r="I8" s="103"/>
      <c r="J8" s="103"/>
      <c r="K8" s="103"/>
      <c r="L8" s="103"/>
    </row>
    <row r="9" spans="1:3" ht="15.75">
      <c r="A9" s="253" t="s">
        <v>621</v>
      </c>
      <c r="B9" s="253"/>
      <c r="C9" s="253"/>
    </row>
  </sheetData>
  <sheetProtection/>
  <mergeCells count="3">
    <mergeCell ref="A1:N1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21.57421875" style="161" customWidth="1"/>
    <col min="2" max="2" width="13.8515625" style="161" bestFit="1" customWidth="1"/>
    <col min="3" max="3" width="10.28125" style="161" bestFit="1" customWidth="1"/>
    <col min="4" max="4" width="13.57421875" style="161" bestFit="1" customWidth="1"/>
    <col min="5" max="5" width="12.28125" style="161" bestFit="1" customWidth="1"/>
    <col min="6" max="16384" width="9.140625" style="161" customWidth="1"/>
  </cols>
  <sheetData>
    <row r="1" spans="1:7" s="164" customFormat="1" ht="39.75" customHeight="1">
      <c r="A1" s="238" t="s">
        <v>649</v>
      </c>
      <c r="B1" s="238"/>
      <c r="C1" s="238"/>
      <c r="D1" s="238"/>
      <c r="E1" s="238"/>
      <c r="F1" s="238"/>
      <c r="G1" s="238"/>
    </row>
    <row r="2" spans="1:7" s="164" customFormat="1" ht="39.75" customHeight="1">
      <c r="A2" s="88"/>
      <c r="B2" s="88"/>
      <c r="C2" s="88"/>
      <c r="D2" s="88"/>
      <c r="E2" s="88"/>
      <c r="F2" s="88"/>
      <c r="G2" s="88"/>
    </row>
    <row r="3" spans="1:7" s="164" customFormat="1" ht="37.5" customHeight="1">
      <c r="A3" s="238" t="s">
        <v>650</v>
      </c>
      <c r="B3" s="238"/>
      <c r="C3" s="88"/>
      <c r="D3" s="88"/>
      <c r="E3" s="254" t="s">
        <v>651</v>
      </c>
      <c r="F3" s="254"/>
      <c r="G3" s="88"/>
    </row>
    <row r="4" spans="1:5" s="164" customFormat="1" ht="15.75">
      <c r="A4" s="165"/>
      <c r="B4" s="166"/>
      <c r="C4" s="166"/>
      <c r="D4" s="166"/>
      <c r="E4" s="166"/>
    </row>
    <row r="5" spans="1:7" s="164" customFormat="1" ht="30" customHeight="1">
      <c r="A5" s="27" t="s">
        <v>626</v>
      </c>
      <c r="B5" s="27" t="s">
        <v>627</v>
      </c>
      <c r="C5" s="27" t="s">
        <v>628</v>
      </c>
      <c r="D5" s="27" t="s">
        <v>629</v>
      </c>
      <c r="E5" s="27" t="s">
        <v>630</v>
      </c>
      <c r="F5" s="167"/>
      <c r="G5" s="168"/>
    </row>
    <row r="6" spans="1:7" s="164" customFormat="1" ht="31.5">
      <c r="A6" s="177" t="s">
        <v>631</v>
      </c>
      <c r="B6" s="169">
        <v>5000</v>
      </c>
      <c r="C6" s="169">
        <v>5000</v>
      </c>
      <c r="D6" s="170">
        <v>5000</v>
      </c>
      <c r="E6" s="170">
        <v>1000</v>
      </c>
      <c r="F6" s="167"/>
      <c r="G6" s="168"/>
    </row>
    <row r="7" spans="1:7" s="164" customFormat="1" ht="31.5">
      <c r="A7" s="177" t="s">
        <v>632</v>
      </c>
      <c r="B7" s="170">
        <v>15000</v>
      </c>
      <c r="C7" s="170">
        <v>15000</v>
      </c>
      <c r="D7" s="170">
        <v>15000</v>
      </c>
      <c r="E7" s="170">
        <v>7500</v>
      </c>
      <c r="F7" s="167"/>
      <c r="G7" s="168"/>
    </row>
    <row r="8" spans="1:7" s="164" customFormat="1" ht="31.5">
      <c r="A8" s="177" t="s">
        <v>633</v>
      </c>
      <c r="B8" s="169">
        <v>15000</v>
      </c>
      <c r="C8" s="169">
        <v>10000</v>
      </c>
      <c r="D8" s="170">
        <v>10000</v>
      </c>
      <c r="E8" s="170">
        <v>5000</v>
      </c>
      <c r="F8" s="167"/>
      <c r="G8" s="168"/>
    </row>
    <row r="9" spans="1:7" s="164" customFormat="1" ht="31.5">
      <c r="A9" s="177" t="s">
        <v>634</v>
      </c>
      <c r="B9" s="170">
        <v>10000</v>
      </c>
      <c r="C9" s="170">
        <v>7000</v>
      </c>
      <c r="D9" s="170">
        <v>7000</v>
      </c>
      <c r="E9" s="170">
        <v>3000</v>
      </c>
      <c r="F9" s="167"/>
      <c r="G9" s="168"/>
    </row>
    <row r="10" spans="1:7" s="164" customFormat="1" ht="31.5">
      <c r="A10" s="177" t="s">
        <v>635</v>
      </c>
      <c r="B10" s="169">
        <v>8000</v>
      </c>
      <c r="C10" s="169">
        <v>5000</v>
      </c>
      <c r="D10" s="170">
        <v>5000</v>
      </c>
      <c r="E10" s="170">
        <v>2000</v>
      </c>
      <c r="F10" s="167"/>
      <c r="G10" s="168"/>
    </row>
    <row r="11" spans="1:7" s="164" customFormat="1" ht="31.5">
      <c r="A11" s="177" t="s">
        <v>636</v>
      </c>
      <c r="B11" s="169">
        <v>18150</v>
      </c>
      <c r="C11" s="169">
        <v>18150</v>
      </c>
      <c r="D11" s="170">
        <v>18150</v>
      </c>
      <c r="E11" s="170">
        <v>10175</v>
      </c>
      <c r="F11" s="167"/>
      <c r="G11" s="168"/>
    </row>
    <row r="12" spans="1:7" s="164" customFormat="1" ht="31.5">
      <c r="A12" s="177" t="s">
        <v>637</v>
      </c>
      <c r="B12" s="170">
        <v>4000</v>
      </c>
      <c r="C12" s="170">
        <v>2500</v>
      </c>
      <c r="D12" s="170">
        <v>2500</v>
      </c>
      <c r="E12" s="170">
        <v>1000</v>
      </c>
      <c r="F12" s="167"/>
      <c r="G12" s="168"/>
    </row>
    <row r="13" spans="1:7" s="164" customFormat="1" ht="31.5">
      <c r="A13" s="177" t="s">
        <v>638</v>
      </c>
      <c r="B13" s="169">
        <v>6000</v>
      </c>
      <c r="C13" s="169">
        <v>6000</v>
      </c>
      <c r="D13" s="170">
        <v>3500</v>
      </c>
      <c r="E13" s="170">
        <v>1000</v>
      </c>
      <c r="F13" s="167"/>
      <c r="G13" s="168"/>
    </row>
    <row r="14" spans="1:7" s="164" customFormat="1" ht="31.5">
      <c r="A14" s="177" t="s">
        <v>639</v>
      </c>
      <c r="B14" s="169">
        <v>3000</v>
      </c>
      <c r="C14" s="169">
        <v>3000</v>
      </c>
      <c r="D14" s="170">
        <v>3000</v>
      </c>
      <c r="E14" s="170">
        <v>3000</v>
      </c>
      <c r="F14" s="167"/>
      <c r="G14" s="168"/>
    </row>
    <row r="15" spans="1:7" s="164" customFormat="1" ht="31.5">
      <c r="A15" s="177" t="s">
        <v>640</v>
      </c>
      <c r="B15" s="170">
        <v>5000</v>
      </c>
      <c r="C15" s="170">
        <v>5000</v>
      </c>
      <c r="D15" s="170">
        <v>5000</v>
      </c>
      <c r="E15" s="170">
        <v>2000</v>
      </c>
      <c r="F15" s="167"/>
      <c r="G15" s="168"/>
    </row>
    <row r="16" spans="1:7" s="164" customFormat="1" ht="31.5">
      <c r="A16" s="176" t="s">
        <v>641</v>
      </c>
      <c r="B16" s="170">
        <v>7000</v>
      </c>
      <c r="C16" s="170">
        <v>7000</v>
      </c>
      <c r="D16" s="170">
        <v>7000</v>
      </c>
      <c r="E16" s="170">
        <v>5000</v>
      </c>
      <c r="F16" s="167"/>
      <c r="G16" s="168"/>
    </row>
    <row r="17" spans="1:7" s="164" customFormat="1" ht="31.5">
      <c r="A17" s="177" t="s">
        <v>642</v>
      </c>
      <c r="B17" s="170">
        <v>15000</v>
      </c>
      <c r="C17" s="170">
        <v>15000</v>
      </c>
      <c r="D17" s="170">
        <v>10000</v>
      </c>
      <c r="E17" s="170">
        <v>5000</v>
      </c>
      <c r="F17" s="167"/>
      <c r="G17" s="168"/>
    </row>
    <row r="18" spans="1:7" s="164" customFormat="1" ht="31.5">
      <c r="A18" s="177" t="s">
        <v>643</v>
      </c>
      <c r="B18" s="170">
        <v>15000</v>
      </c>
      <c r="C18" s="170">
        <v>15000</v>
      </c>
      <c r="D18" s="170">
        <v>10000</v>
      </c>
      <c r="E18" s="170">
        <v>3000</v>
      </c>
      <c r="F18" s="167"/>
      <c r="G18" s="168"/>
    </row>
    <row r="19" spans="1:7" s="164" customFormat="1" ht="31.5">
      <c r="A19" s="177" t="s">
        <v>644</v>
      </c>
      <c r="B19" s="170">
        <v>5000</v>
      </c>
      <c r="C19" s="170">
        <v>5000</v>
      </c>
      <c r="D19" s="170">
        <v>5000</v>
      </c>
      <c r="E19" s="170">
        <v>5000</v>
      </c>
      <c r="F19" s="167"/>
      <c r="G19" s="168"/>
    </row>
    <row r="20" spans="1:7" s="164" customFormat="1" ht="31.5">
      <c r="A20" s="177" t="s">
        <v>645</v>
      </c>
      <c r="B20" s="171">
        <v>6000</v>
      </c>
      <c r="C20" s="171">
        <v>6000</v>
      </c>
      <c r="D20" s="171">
        <v>3000</v>
      </c>
      <c r="E20" s="171">
        <v>1500</v>
      </c>
      <c r="F20" s="167"/>
      <c r="G20" s="168"/>
    </row>
    <row r="21" spans="1:7" s="164" customFormat="1" ht="31.5">
      <c r="A21" s="177" t="s">
        <v>646</v>
      </c>
      <c r="B21" s="170">
        <v>2000</v>
      </c>
      <c r="C21" s="170">
        <v>2000</v>
      </c>
      <c r="D21" s="170">
        <v>2000</v>
      </c>
      <c r="E21" s="170">
        <v>2000</v>
      </c>
      <c r="F21" s="167"/>
      <c r="G21" s="168"/>
    </row>
    <row r="22" spans="1:7" s="164" customFormat="1" ht="31.5">
      <c r="A22" s="177" t="s">
        <v>647</v>
      </c>
      <c r="B22" s="171">
        <v>0</v>
      </c>
      <c r="C22" s="171">
        <v>0</v>
      </c>
      <c r="D22" s="171">
        <v>0</v>
      </c>
      <c r="E22" s="171">
        <v>0</v>
      </c>
      <c r="F22" s="167"/>
      <c r="G22" s="168"/>
    </row>
    <row r="23" spans="1:7" s="164" customFormat="1" ht="31.5">
      <c r="A23" s="177" t="s">
        <v>648</v>
      </c>
      <c r="B23" s="171">
        <v>0</v>
      </c>
      <c r="C23" s="171">
        <v>0</v>
      </c>
      <c r="D23" s="171">
        <v>0</v>
      </c>
      <c r="E23" s="171">
        <v>0</v>
      </c>
      <c r="F23" s="167"/>
      <c r="G23" s="168"/>
    </row>
    <row r="24" spans="1:7" s="164" customFormat="1" ht="15.75" customHeight="1">
      <c r="A24" s="172"/>
      <c r="B24" s="173"/>
      <c r="C24" s="174"/>
      <c r="D24" s="174"/>
      <c r="E24" s="175"/>
      <c r="F24" s="173"/>
      <c r="G24" s="172"/>
    </row>
    <row r="25" spans="1:11" s="102" customFormat="1" ht="15" customHeight="1">
      <c r="A25" s="252" t="s">
        <v>620</v>
      </c>
      <c r="B25" s="252"/>
      <c r="C25" s="252"/>
      <c r="D25" s="103"/>
      <c r="E25" s="103"/>
      <c r="F25" s="103"/>
      <c r="G25" s="103"/>
      <c r="H25" s="103"/>
      <c r="I25" s="103"/>
      <c r="J25" s="103"/>
      <c r="K25" s="103"/>
    </row>
    <row r="26" spans="1:3" ht="15.75">
      <c r="A26" s="253" t="s">
        <v>621</v>
      </c>
      <c r="B26" s="253"/>
      <c r="C26" s="253"/>
    </row>
  </sheetData>
  <sheetProtection/>
  <mergeCells count="5">
    <mergeCell ref="A1:G1"/>
    <mergeCell ref="A25:C25"/>
    <mergeCell ref="A26:C26"/>
    <mergeCell ref="A3:B3"/>
    <mergeCell ref="E3:F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6"/>
  <sheetViews>
    <sheetView rightToLeft="1" zoomScalePageLayoutView="0" workbookViewId="0" topLeftCell="A1">
      <selection activeCell="A1" sqref="A1:O1"/>
    </sheetView>
  </sheetViews>
  <sheetFormatPr defaultColWidth="9.140625" defaultRowHeight="15"/>
  <cols>
    <col min="1" max="1" width="13.421875" style="161" bestFit="1" customWidth="1"/>
    <col min="2" max="2" width="15.28125" style="161" customWidth="1"/>
    <col min="3" max="15" width="12.421875" style="161" customWidth="1"/>
    <col min="16" max="16384" width="9.140625" style="161" customWidth="1"/>
  </cols>
  <sheetData>
    <row r="1" spans="1:15" ht="41.25" customHeight="1">
      <c r="A1" s="232" t="s">
        <v>670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ht="41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32.25" customHeight="1">
      <c r="A3" s="255" t="s">
        <v>668</v>
      </c>
      <c r="B3" s="255" t="s">
        <v>667</v>
      </c>
      <c r="C3" s="257" t="s">
        <v>669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8" t="s">
        <v>652</v>
      </c>
    </row>
    <row r="4" spans="1:15" ht="31.5">
      <c r="A4" s="255"/>
      <c r="B4" s="255"/>
      <c r="C4" s="92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10</v>
      </c>
      <c r="K4" s="27" t="s">
        <v>11</v>
      </c>
      <c r="L4" s="27" t="s">
        <v>12</v>
      </c>
      <c r="M4" s="27" t="s">
        <v>13</v>
      </c>
      <c r="N4" s="27" t="s">
        <v>14</v>
      </c>
      <c r="O4" s="259"/>
    </row>
    <row r="5" spans="1:15" ht="31.5">
      <c r="A5" s="255" t="s">
        <v>653</v>
      </c>
      <c r="B5" s="178" t="s">
        <v>654</v>
      </c>
      <c r="C5" s="179">
        <v>47.39</v>
      </c>
      <c r="D5" s="179">
        <v>42.66</v>
      </c>
      <c r="E5" s="179">
        <v>46.32</v>
      </c>
      <c r="F5" s="179">
        <v>49.57</v>
      </c>
      <c r="G5" s="179">
        <v>53.1</v>
      </c>
      <c r="H5" s="179">
        <v>54.05</v>
      </c>
      <c r="I5" s="179">
        <v>56.45</v>
      </c>
      <c r="J5" s="179">
        <v>59.82</v>
      </c>
      <c r="K5" s="179">
        <v>48.42</v>
      </c>
      <c r="L5" s="179">
        <v>44.41</v>
      </c>
      <c r="M5" s="179">
        <v>41.79</v>
      </c>
      <c r="N5" s="179">
        <v>47.28</v>
      </c>
      <c r="O5" s="180">
        <f>AVERAGE(C5:N5)</f>
        <v>49.271666666666654</v>
      </c>
    </row>
    <row r="6" spans="1:15" ht="31.5">
      <c r="A6" s="255"/>
      <c r="B6" s="178" t="s">
        <v>655</v>
      </c>
      <c r="C6" s="179">
        <v>31.52</v>
      </c>
      <c r="D6" s="179">
        <v>28.98</v>
      </c>
      <c r="E6" s="179">
        <v>41</v>
      </c>
      <c r="F6" s="179">
        <v>34.15</v>
      </c>
      <c r="G6" s="179">
        <v>41.34</v>
      </c>
      <c r="H6" s="179">
        <v>37.6</v>
      </c>
      <c r="I6" s="179">
        <v>55.18</v>
      </c>
      <c r="J6" s="179">
        <v>65.66</v>
      </c>
      <c r="K6" s="179">
        <v>42.88</v>
      </c>
      <c r="L6" s="179">
        <v>30.65</v>
      </c>
      <c r="M6" s="179">
        <v>36.35</v>
      </c>
      <c r="N6" s="179">
        <v>47.48</v>
      </c>
      <c r="O6" s="180">
        <f aca="true" t="shared" si="0" ref="O6:O33">AVERAGE(C6:N6)</f>
        <v>41.06583333333333</v>
      </c>
    </row>
    <row r="7" spans="1:15" ht="31.5">
      <c r="A7" s="255"/>
      <c r="B7" s="178" t="s">
        <v>656</v>
      </c>
      <c r="C7" s="179">
        <v>33.11</v>
      </c>
      <c r="D7" s="179">
        <v>45.47</v>
      </c>
      <c r="E7" s="179">
        <v>49.97</v>
      </c>
      <c r="F7" s="179">
        <v>33.59</v>
      </c>
      <c r="G7" s="179">
        <v>35.99</v>
      </c>
      <c r="H7" s="179">
        <v>31</v>
      </c>
      <c r="I7" s="179">
        <v>46.67</v>
      </c>
      <c r="J7" s="179">
        <v>44.63</v>
      </c>
      <c r="K7" s="179">
        <v>29.79</v>
      </c>
      <c r="L7" s="179">
        <v>19.45</v>
      </c>
      <c r="M7" s="179">
        <v>16.39</v>
      </c>
      <c r="N7" s="179">
        <v>10.95</v>
      </c>
      <c r="O7" s="180">
        <f t="shared" si="0"/>
        <v>33.08416666666667</v>
      </c>
    </row>
    <row r="8" spans="1:15" ht="31.5">
      <c r="A8" s="255"/>
      <c r="B8" s="178" t="s">
        <v>657</v>
      </c>
      <c r="C8" s="179">
        <v>45.28</v>
      </c>
      <c r="D8" s="179">
        <v>40.96</v>
      </c>
      <c r="E8" s="179">
        <v>22.71</v>
      </c>
      <c r="F8" s="179">
        <v>18.65</v>
      </c>
      <c r="G8" s="179">
        <v>32.49</v>
      </c>
      <c r="H8" s="179">
        <v>18.85</v>
      </c>
      <c r="I8" s="179">
        <v>34.09</v>
      </c>
      <c r="J8" s="179">
        <v>39.39</v>
      </c>
      <c r="K8" s="179">
        <v>28.15</v>
      </c>
      <c r="L8" s="179">
        <v>23.89</v>
      </c>
      <c r="M8" s="179">
        <v>18.46</v>
      </c>
      <c r="N8" s="179">
        <v>19.3</v>
      </c>
      <c r="O8" s="180">
        <f t="shared" si="0"/>
        <v>28.51833333333333</v>
      </c>
    </row>
    <row r="9" spans="1:15" ht="31.5">
      <c r="A9" s="256" t="s">
        <v>658</v>
      </c>
      <c r="B9" s="178" t="s">
        <v>654</v>
      </c>
      <c r="C9" s="179">
        <v>46.45</v>
      </c>
      <c r="D9" s="179">
        <v>43.26</v>
      </c>
      <c r="E9" s="179">
        <v>48.56</v>
      </c>
      <c r="F9" s="179">
        <v>48.77</v>
      </c>
      <c r="G9" s="179">
        <v>50.11</v>
      </c>
      <c r="H9" s="179">
        <v>49.16</v>
      </c>
      <c r="I9" s="179">
        <v>53.82</v>
      </c>
      <c r="J9" s="179">
        <v>60.17</v>
      </c>
      <c r="K9" s="179">
        <v>55.58</v>
      </c>
      <c r="L9" s="179">
        <v>51.23</v>
      </c>
      <c r="M9" s="179">
        <v>51.89</v>
      </c>
      <c r="N9" s="179">
        <v>54.5</v>
      </c>
      <c r="O9" s="180">
        <f>AVERAGE(C9:N9)</f>
        <v>51.12500000000001</v>
      </c>
    </row>
    <row r="10" spans="1:15" ht="31.5">
      <c r="A10" s="256"/>
      <c r="B10" s="178" t="s">
        <v>657</v>
      </c>
      <c r="C10" s="179">
        <v>17.7</v>
      </c>
      <c r="D10" s="179">
        <v>20.47</v>
      </c>
      <c r="E10" s="179">
        <v>19.05</v>
      </c>
      <c r="F10" s="179">
        <v>20.66</v>
      </c>
      <c r="G10" s="179">
        <v>24.38</v>
      </c>
      <c r="H10" s="179">
        <v>23.9</v>
      </c>
      <c r="I10" s="179">
        <v>33.41</v>
      </c>
      <c r="J10" s="179">
        <v>37.96</v>
      </c>
      <c r="K10" s="179">
        <v>28.21</v>
      </c>
      <c r="L10" s="179">
        <v>25.01</v>
      </c>
      <c r="M10" s="179">
        <v>20.65</v>
      </c>
      <c r="N10" s="179">
        <v>24.45</v>
      </c>
      <c r="O10" s="180">
        <f t="shared" si="0"/>
        <v>24.654166666666665</v>
      </c>
    </row>
    <row r="11" spans="1:15" ht="31.5">
      <c r="A11" s="256"/>
      <c r="B11" s="178" t="s">
        <v>659</v>
      </c>
      <c r="C11" s="179">
        <v>14.74</v>
      </c>
      <c r="D11" s="179">
        <v>22.56</v>
      </c>
      <c r="E11" s="179">
        <v>24.87</v>
      </c>
      <c r="F11" s="179">
        <v>34.62</v>
      </c>
      <c r="G11" s="179">
        <v>36.03</v>
      </c>
      <c r="H11" s="179">
        <v>30.9</v>
      </c>
      <c r="I11" s="179">
        <v>33.08</v>
      </c>
      <c r="J11" s="179">
        <v>53.08</v>
      </c>
      <c r="K11" s="179">
        <v>63.72</v>
      </c>
      <c r="L11" s="179">
        <v>37.82</v>
      </c>
      <c r="M11" s="179">
        <v>33.46</v>
      </c>
      <c r="N11" s="179">
        <v>35</v>
      </c>
      <c r="O11" s="180">
        <f t="shared" si="0"/>
        <v>34.99</v>
      </c>
    </row>
    <row r="12" spans="1:15" ht="47.25">
      <c r="A12" s="256"/>
      <c r="B12" s="178" t="s">
        <v>660</v>
      </c>
      <c r="C12" s="179">
        <v>16.04</v>
      </c>
      <c r="D12" s="179">
        <v>15.22</v>
      </c>
      <c r="E12" s="179">
        <v>20.44</v>
      </c>
      <c r="F12" s="179">
        <v>17.31</v>
      </c>
      <c r="G12" s="179">
        <v>25.28</v>
      </c>
      <c r="H12" s="179">
        <v>18.47</v>
      </c>
      <c r="I12" s="179">
        <v>45.28</v>
      </c>
      <c r="J12" s="179">
        <v>51.85</v>
      </c>
      <c r="K12" s="179">
        <v>37.11</v>
      </c>
      <c r="L12" s="179">
        <v>27.63</v>
      </c>
      <c r="M12" s="179">
        <v>15.46</v>
      </c>
      <c r="N12" s="179">
        <v>19.74</v>
      </c>
      <c r="O12" s="180">
        <f t="shared" si="0"/>
        <v>25.819166666666664</v>
      </c>
    </row>
    <row r="13" spans="1:15" ht="47.25">
      <c r="A13" s="256"/>
      <c r="B13" s="178" t="s">
        <v>661</v>
      </c>
      <c r="C13" s="179">
        <v>14.4</v>
      </c>
      <c r="D13" s="179">
        <v>13.85</v>
      </c>
      <c r="E13" s="179">
        <v>35.56</v>
      </c>
      <c r="F13" s="179">
        <v>43.25</v>
      </c>
      <c r="G13" s="179">
        <v>22.66</v>
      </c>
      <c r="H13" s="179">
        <v>10.32</v>
      </c>
      <c r="I13" s="179">
        <v>12.9</v>
      </c>
      <c r="J13" s="179">
        <v>27.18</v>
      </c>
      <c r="K13" s="179">
        <v>26.27</v>
      </c>
      <c r="L13" s="179">
        <v>11.87</v>
      </c>
      <c r="M13" s="179">
        <v>10.04</v>
      </c>
      <c r="N13" s="179">
        <v>11.94</v>
      </c>
      <c r="O13" s="180">
        <f t="shared" si="0"/>
        <v>20.02</v>
      </c>
    </row>
    <row r="14" spans="1:15" ht="31.5">
      <c r="A14" s="255" t="s">
        <v>662</v>
      </c>
      <c r="B14" s="178" t="s">
        <v>654</v>
      </c>
      <c r="C14" s="179">
        <v>47.21</v>
      </c>
      <c r="D14" s="179">
        <v>45.83</v>
      </c>
      <c r="E14" s="179">
        <v>49.54</v>
      </c>
      <c r="F14" s="179">
        <v>48.21</v>
      </c>
      <c r="G14" s="179">
        <v>59.91</v>
      </c>
      <c r="H14" s="179">
        <v>52.51</v>
      </c>
      <c r="I14" s="179">
        <v>67.18</v>
      </c>
      <c r="J14" s="179">
        <v>72.47</v>
      </c>
      <c r="K14" s="179">
        <v>60.95</v>
      </c>
      <c r="L14" s="179">
        <v>58.82</v>
      </c>
      <c r="M14" s="179">
        <v>54.91</v>
      </c>
      <c r="N14" s="179">
        <v>54.53</v>
      </c>
      <c r="O14" s="180">
        <f t="shared" si="0"/>
        <v>56.00583333333333</v>
      </c>
    </row>
    <row r="15" spans="1:15" ht="31.5">
      <c r="A15" s="255"/>
      <c r="B15" s="178" t="s">
        <v>657</v>
      </c>
      <c r="C15" s="179">
        <v>16.21</v>
      </c>
      <c r="D15" s="179">
        <v>14.56</v>
      </c>
      <c r="E15" s="179">
        <v>13.31</v>
      </c>
      <c r="F15" s="179">
        <v>22.37</v>
      </c>
      <c r="G15" s="179">
        <v>21.31</v>
      </c>
      <c r="H15" s="179">
        <v>24.31</v>
      </c>
      <c r="I15" s="179">
        <v>22.42</v>
      </c>
      <c r="J15" s="179">
        <v>26.4</v>
      </c>
      <c r="K15" s="179">
        <v>24.04</v>
      </c>
      <c r="L15" s="179">
        <v>28.13</v>
      </c>
      <c r="M15" s="179">
        <v>25.42</v>
      </c>
      <c r="N15" s="179">
        <v>22.71</v>
      </c>
      <c r="O15" s="180">
        <f t="shared" si="0"/>
        <v>21.765833333333333</v>
      </c>
    </row>
    <row r="16" spans="1:15" ht="31.5">
      <c r="A16" s="255"/>
      <c r="B16" s="178" t="s">
        <v>655</v>
      </c>
      <c r="C16" s="179">
        <v>27.19</v>
      </c>
      <c r="D16" s="179">
        <v>27.12</v>
      </c>
      <c r="E16" s="179">
        <v>28.4</v>
      </c>
      <c r="F16" s="179">
        <v>35.68</v>
      </c>
      <c r="G16" s="179">
        <v>48.2</v>
      </c>
      <c r="H16" s="179">
        <v>36.28</v>
      </c>
      <c r="I16" s="179">
        <v>56.27</v>
      </c>
      <c r="J16" s="179">
        <v>53.73</v>
      </c>
      <c r="K16" s="179">
        <v>40.53</v>
      </c>
      <c r="L16" s="179">
        <v>38.26</v>
      </c>
      <c r="M16" s="179">
        <v>35.83</v>
      </c>
      <c r="N16" s="179">
        <v>31.53</v>
      </c>
      <c r="O16" s="180">
        <f t="shared" si="0"/>
        <v>38.25166666666667</v>
      </c>
    </row>
    <row r="17" spans="1:15" ht="31.5">
      <c r="A17" s="255"/>
      <c r="B17" s="178" t="s">
        <v>656</v>
      </c>
      <c r="C17" s="179">
        <v>15.19</v>
      </c>
      <c r="D17" s="179">
        <v>22</v>
      </c>
      <c r="E17" s="179">
        <v>18.67</v>
      </c>
      <c r="F17" s="179">
        <v>42.81</v>
      </c>
      <c r="G17" s="179">
        <v>28</v>
      </c>
      <c r="H17" s="179">
        <v>16.67</v>
      </c>
      <c r="I17" s="179">
        <v>21.78</v>
      </c>
      <c r="J17" s="179">
        <v>39.56</v>
      </c>
      <c r="K17" s="179">
        <v>40.81</v>
      </c>
      <c r="L17" s="179">
        <v>23.93</v>
      </c>
      <c r="M17" s="179">
        <v>25.85</v>
      </c>
      <c r="N17" s="179">
        <v>14.52</v>
      </c>
      <c r="O17" s="180">
        <f t="shared" si="0"/>
        <v>25.815833333333334</v>
      </c>
    </row>
    <row r="18" spans="1:15" ht="47.25">
      <c r="A18" s="255"/>
      <c r="B18" s="178" t="s">
        <v>661</v>
      </c>
      <c r="C18" s="179">
        <v>12.32</v>
      </c>
      <c r="D18" s="179">
        <v>18.7</v>
      </c>
      <c r="E18" s="179">
        <v>20.14</v>
      </c>
      <c r="F18" s="179">
        <v>35.65</v>
      </c>
      <c r="G18" s="179">
        <v>27.17</v>
      </c>
      <c r="H18" s="179">
        <v>40.65</v>
      </c>
      <c r="I18" s="179">
        <v>49.35</v>
      </c>
      <c r="J18" s="179">
        <v>78.28</v>
      </c>
      <c r="K18" s="179">
        <v>52.71</v>
      </c>
      <c r="L18" s="179">
        <v>27.92</v>
      </c>
      <c r="M18" s="179">
        <v>13.54</v>
      </c>
      <c r="N18" s="179">
        <v>11.56</v>
      </c>
      <c r="O18" s="180">
        <f t="shared" si="0"/>
        <v>32.3325</v>
      </c>
    </row>
    <row r="19" spans="1:15" ht="31.5">
      <c r="A19" s="256" t="s">
        <v>663</v>
      </c>
      <c r="B19" s="178" t="s">
        <v>654</v>
      </c>
      <c r="C19" s="179">
        <v>33.73</v>
      </c>
      <c r="D19" s="179">
        <v>32.75</v>
      </c>
      <c r="E19" s="179">
        <v>34.49</v>
      </c>
      <c r="F19" s="179">
        <v>42.82</v>
      </c>
      <c r="G19" s="179">
        <v>39.54</v>
      </c>
      <c r="H19" s="179">
        <v>33.39</v>
      </c>
      <c r="I19" s="179">
        <v>42.5</v>
      </c>
      <c r="J19" s="179">
        <v>47.31</v>
      </c>
      <c r="K19" s="179">
        <v>39.65</v>
      </c>
      <c r="L19" s="179">
        <v>32.56</v>
      </c>
      <c r="M19" s="179">
        <v>28.36</v>
      </c>
      <c r="N19" s="179">
        <v>31.95</v>
      </c>
      <c r="O19" s="180">
        <f t="shared" si="0"/>
        <v>36.5875</v>
      </c>
    </row>
    <row r="20" spans="1:15" ht="31.5">
      <c r="A20" s="256"/>
      <c r="B20" s="178" t="s">
        <v>657</v>
      </c>
      <c r="C20" s="179">
        <v>12.48</v>
      </c>
      <c r="D20" s="179">
        <v>14.66</v>
      </c>
      <c r="E20" s="179">
        <v>17.76</v>
      </c>
      <c r="F20" s="179">
        <v>14.8</v>
      </c>
      <c r="G20" s="179">
        <v>14.67</v>
      </c>
      <c r="H20" s="179">
        <v>16</v>
      </c>
      <c r="I20" s="179">
        <v>18.47</v>
      </c>
      <c r="J20" s="179">
        <v>18.9</v>
      </c>
      <c r="K20" s="179">
        <v>18.06</v>
      </c>
      <c r="L20" s="179">
        <v>15.8</v>
      </c>
      <c r="M20" s="179">
        <v>14.38</v>
      </c>
      <c r="N20" s="179">
        <v>16.44</v>
      </c>
      <c r="O20" s="180">
        <f t="shared" si="0"/>
        <v>16.035</v>
      </c>
    </row>
    <row r="21" spans="1:15" ht="31.5">
      <c r="A21" s="256"/>
      <c r="B21" s="178" t="s">
        <v>659</v>
      </c>
      <c r="C21" s="179">
        <v>19.62</v>
      </c>
      <c r="D21" s="179">
        <v>21.38</v>
      </c>
      <c r="E21" s="179">
        <v>28.7</v>
      </c>
      <c r="F21" s="179">
        <v>31.37</v>
      </c>
      <c r="G21" s="179">
        <v>33.3</v>
      </c>
      <c r="H21" s="179">
        <v>30.38</v>
      </c>
      <c r="I21" s="179">
        <v>41.28</v>
      </c>
      <c r="J21" s="179">
        <v>46.33</v>
      </c>
      <c r="K21" s="179">
        <v>39.01</v>
      </c>
      <c r="L21" s="179">
        <v>25.61</v>
      </c>
      <c r="M21" s="179">
        <v>20.11</v>
      </c>
      <c r="N21" s="179">
        <v>25.22</v>
      </c>
      <c r="O21" s="180">
        <f t="shared" si="0"/>
        <v>30.192500000000006</v>
      </c>
    </row>
    <row r="22" spans="1:15" ht="31.5">
      <c r="A22" s="256"/>
      <c r="B22" s="178" t="s">
        <v>655</v>
      </c>
      <c r="C22" s="179">
        <v>21.69</v>
      </c>
      <c r="D22" s="179">
        <v>19.71</v>
      </c>
      <c r="E22" s="179">
        <v>20.56</v>
      </c>
      <c r="F22" s="179">
        <v>17.69</v>
      </c>
      <c r="G22" s="179">
        <v>21.83</v>
      </c>
      <c r="H22" s="179">
        <v>20.11</v>
      </c>
      <c r="I22" s="179">
        <v>25.63</v>
      </c>
      <c r="J22" s="179">
        <v>26.47</v>
      </c>
      <c r="K22" s="179">
        <v>17.87</v>
      </c>
      <c r="L22" s="179">
        <v>14.72</v>
      </c>
      <c r="M22" s="179">
        <v>17.24</v>
      </c>
      <c r="N22" s="179">
        <v>14.02</v>
      </c>
      <c r="O22" s="180">
        <f t="shared" si="0"/>
        <v>19.795</v>
      </c>
    </row>
    <row r="23" spans="1:15" ht="47.25">
      <c r="A23" s="256"/>
      <c r="B23" s="178" t="s">
        <v>661</v>
      </c>
      <c r="C23" s="179">
        <v>3.06</v>
      </c>
      <c r="D23" s="179">
        <v>2.33</v>
      </c>
      <c r="E23" s="179">
        <v>2.47</v>
      </c>
      <c r="F23" s="179">
        <v>3.2</v>
      </c>
      <c r="G23" s="179">
        <v>7.63</v>
      </c>
      <c r="H23" s="179">
        <v>4.65</v>
      </c>
      <c r="I23" s="179">
        <v>5.62</v>
      </c>
      <c r="J23" s="179">
        <v>6.99</v>
      </c>
      <c r="K23" s="179">
        <v>5.75</v>
      </c>
      <c r="L23" s="179">
        <v>2.01</v>
      </c>
      <c r="M23" s="179">
        <v>3.06</v>
      </c>
      <c r="N23" s="179">
        <v>2.56</v>
      </c>
      <c r="O23" s="180">
        <f t="shared" si="0"/>
        <v>4.110833333333334</v>
      </c>
    </row>
    <row r="24" spans="1:15" ht="47.25">
      <c r="A24" s="256"/>
      <c r="B24" s="178" t="s">
        <v>660</v>
      </c>
      <c r="C24" s="179">
        <v>7.55</v>
      </c>
      <c r="D24" s="179">
        <v>7.85</v>
      </c>
      <c r="E24" s="179">
        <v>7.45</v>
      </c>
      <c r="F24" s="179">
        <v>8.76</v>
      </c>
      <c r="G24" s="179">
        <v>15.27</v>
      </c>
      <c r="H24" s="179">
        <v>14.77</v>
      </c>
      <c r="I24" s="179">
        <v>16.35</v>
      </c>
      <c r="J24" s="179">
        <v>23.26</v>
      </c>
      <c r="K24" s="179">
        <v>18.83</v>
      </c>
      <c r="L24" s="179">
        <v>17.45</v>
      </c>
      <c r="M24" s="179">
        <v>14.18</v>
      </c>
      <c r="N24" s="179">
        <v>15.89</v>
      </c>
      <c r="O24" s="180">
        <f t="shared" si="0"/>
        <v>13.967500000000001</v>
      </c>
    </row>
    <row r="25" spans="1:15" ht="31.5">
      <c r="A25" s="256" t="s">
        <v>664</v>
      </c>
      <c r="B25" s="178" t="s">
        <v>654</v>
      </c>
      <c r="C25" s="179">
        <v>27.55</v>
      </c>
      <c r="D25" s="179">
        <v>29.88</v>
      </c>
      <c r="E25" s="179">
        <v>34.39</v>
      </c>
      <c r="F25" s="179">
        <v>36.85</v>
      </c>
      <c r="G25" s="179">
        <v>34.31</v>
      </c>
      <c r="H25" s="179">
        <v>33.86</v>
      </c>
      <c r="I25" s="179">
        <v>34.27</v>
      </c>
      <c r="J25" s="179">
        <v>40.73</v>
      </c>
      <c r="K25" s="179">
        <v>34</v>
      </c>
      <c r="L25" s="179">
        <v>28</v>
      </c>
      <c r="M25" s="179">
        <v>12.85</v>
      </c>
      <c r="N25" s="179">
        <v>27.32</v>
      </c>
      <c r="O25" s="180">
        <f>SUM(C25:N25)/12</f>
        <v>31.1675</v>
      </c>
    </row>
    <row r="26" spans="1:15" ht="31.5">
      <c r="A26" s="256"/>
      <c r="B26" s="178" t="s">
        <v>659</v>
      </c>
      <c r="C26" s="179">
        <v>13.19</v>
      </c>
      <c r="D26" s="179">
        <v>13.47</v>
      </c>
      <c r="E26" s="179">
        <v>15.21</v>
      </c>
      <c r="F26" s="179">
        <v>13.47</v>
      </c>
      <c r="G26" s="179">
        <v>13.06</v>
      </c>
      <c r="H26" s="179">
        <v>11.81</v>
      </c>
      <c r="I26" s="179">
        <v>18.96</v>
      </c>
      <c r="J26" s="179">
        <v>15.76</v>
      </c>
      <c r="K26" s="179">
        <v>18.33</v>
      </c>
      <c r="L26" s="179">
        <v>14.58</v>
      </c>
      <c r="M26" s="179">
        <v>17.67</v>
      </c>
      <c r="N26" s="179">
        <v>13.68</v>
      </c>
      <c r="O26" s="180">
        <f t="shared" si="0"/>
        <v>14.932500000000005</v>
      </c>
    </row>
    <row r="27" spans="1:15" ht="31.5">
      <c r="A27" s="256"/>
      <c r="B27" s="178" t="s">
        <v>657</v>
      </c>
      <c r="C27" s="179">
        <v>19.36</v>
      </c>
      <c r="D27" s="179">
        <v>16.67</v>
      </c>
      <c r="E27" s="179">
        <v>17.79</v>
      </c>
      <c r="F27" s="179">
        <v>17.47</v>
      </c>
      <c r="G27" s="179">
        <v>13.28</v>
      </c>
      <c r="H27" s="179">
        <v>17.47</v>
      </c>
      <c r="I27" s="179">
        <v>17.83</v>
      </c>
      <c r="J27" s="179">
        <v>37.67</v>
      </c>
      <c r="K27" s="179">
        <v>18.23</v>
      </c>
      <c r="L27" s="179">
        <v>17.55</v>
      </c>
      <c r="M27" s="179">
        <v>25.75</v>
      </c>
      <c r="N27" s="179">
        <v>17.31</v>
      </c>
      <c r="O27" s="180">
        <f t="shared" si="0"/>
        <v>19.698333333333334</v>
      </c>
    </row>
    <row r="28" spans="1:15" ht="31.5">
      <c r="A28" s="256"/>
      <c r="B28" s="178" t="s">
        <v>656</v>
      </c>
      <c r="C28" s="179">
        <v>8.8</v>
      </c>
      <c r="D28" s="179">
        <v>10.41</v>
      </c>
      <c r="E28" s="179">
        <v>10.86</v>
      </c>
      <c r="F28" s="179">
        <v>6.31</v>
      </c>
      <c r="G28" s="179">
        <v>6.29</v>
      </c>
      <c r="H28" s="179">
        <v>6.15</v>
      </c>
      <c r="I28" s="179">
        <v>8.52</v>
      </c>
      <c r="J28" s="179">
        <v>9.66</v>
      </c>
      <c r="K28" s="179">
        <v>7.03</v>
      </c>
      <c r="L28" s="179">
        <v>6.85</v>
      </c>
      <c r="M28" s="179">
        <v>6.37</v>
      </c>
      <c r="N28" s="179">
        <v>6.83</v>
      </c>
      <c r="O28" s="180">
        <f t="shared" si="0"/>
        <v>7.84</v>
      </c>
    </row>
    <row r="29" spans="1:15" ht="31.5">
      <c r="A29" s="255" t="s">
        <v>665</v>
      </c>
      <c r="B29" s="178" t="s">
        <v>657</v>
      </c>
      <c r="C29" s="179">
        <v>10.39</v>
      </c>
      <c r="D29" s="179">
        <v>9.06</v>
      </c>
      <c r="E29" s="179">
        <v>16.25</v>
      </c>
      <c r="F29" s="179">
        <v>12.39</v>
      </c>
      <c r="G29" s="179">
        <v>15.83</v>
      </c>
      <c r="H29" s="179">
        <v>13.61</v>
      </c>
      <c r="I29" s="179">
        <v>18.89</v>
      </c>
      <c r="J29" s="179">
        <v>21.44</v>
      </c>
      <c r="K29" s="179">
        <v>18.39</v>
      </c>
      <c r="L29" s="179">
        <v>14.19</v>
      </c>
      <c r="M29" s="179">
        <v>10.19</v>
      </c>
      <c r="N29" s="179">
        <v>12.19</v>
      </c>
      <c r="O29" s="180">
        <f t="shared" si="0"/>
        <v>14.401666666666666</v>
      </c>
    </row>
    <row r="30" spans="1:15" ht="31.5">
      <c r="A30" s="255"/>
      <c r="B30" s="178" t="s">
        <v>654</v>
      </c>
      <c r="C30" s="179">
        <v>48.46</v>
      </c>
      <c r="D30" s="179">
        <v>48.42</v>
      </c>
      <c r="E30" s="179">
        <v>43.76</v>
      </c>
      <c r="F30" s="179">
        <v>48.1</v>
      </c>
      <c r="G30" s="179">
        <v>52.03</v>
      </c>
      <c r="H30" s="179">
        <v>49.14</v>
      </c>
      <c r="I30" s="179">
        <v>65.66</v>
      </c>
      <c r="J30" s="179">
        <v>64.23</v>
      </c>
      <c r="K30" s="179">
        <v>28.03</v>
      </c>
      <c r="L30" s="179">
        <v>21.68</v>
      </c>
      <c r="M30" s="179">
        <v>19.61</v>
      </c>
      <c r="N30" s="179">
        <v>22.83</v>
      </c>
      <c r="O30" s="180">
        <f t="shared" si="0"/>
        <v>42.662499999999994</v>
      </c>
    </row>
    <row r="31" spans="1:15" ht="47.25">
      <c r="A31" s="255"/>
      <c r="B31" s="178" t="s">
        <v>660</v>
      </c>
      <c r="C31" s="179">
        <v>6.67</v>
      </c>
      <c r="D31" s="179">
        <v>8.01</v>
      </c>
      <c r="E31" s="179">
        <v>7.81</v>
      </c>
      <c r="F31" s="179">
        <v>10.95</v>
      </c>
      <c r="G31" s="179">
        <v>10.15</v>
      </c>
      <c r="H31" s="179">
        <v>9.65</v>
      </c>
      <c r="I31" s="179">
        <v>16.67</v>
      </c>
      <c r="J31" s="179">
        <v>18.46</v>
      </c>
      <c r="K31" s="179">
        <v>15.62</v>
      </c>
      <c r="L31" s="179">
        <v>11.14</v>
      </c>
      <c r="M31" s="179">
        <v>10</v>
      </c>
      <c r="N31" s="179">
        <v>11.79</v>
      </c>
      <c r="O31" s="180">
        <f t="shared" si="0"/>
        <v>11.410000000000002</v>
      </c>
    </row>
    <row r="32" spans="1:15" ht="47.25">
      <c r="A32" s="255"/>
      <c r="B32" s="178" t="s">
        <v>661</v>
      </c>
      <c r="C32" s="179">
        <v>7.47</v>
      </c>
      <c r="D32" s="179">
        <v>4.25</v>
      </c>
      <c r="E32" s="179">
        <v>2.87</v>
      </c>
      <c r="F32" s="179">
        <v>1.46</v>
      </c>
      <c r="G32" s="179">
        <v>1.38</v>
      </c>
      <c r="H32" s="179">
        <v>1.61</v>
      </c>
      <c r="I32" s="179">
        <v>0.69</v>
      </c>
      <c r="J32" s="179">
        <v>2.3</v>
      </c>
      <c r="K32" s="179">
        <v>1.57</v>
      </c>
      <c r="L32" s="179">
        <v>1.38</v>
      </c>
      <c r="M32" s="179">
        <v>1.34</v>
      </c>
      <c r="N32" s="179">
        <v>1.15</v>
      </c>
      <c r="O32" s="180">
        <f t="shared" si="0"/>
        <v>2.2891666666666666</v>
      </c>
    </row>
    <row r="33" spans="1:15" ht="31.5">
      <c r="A33" s="33" t="s">
        <v>666</v>
      </c>
      <c r="B33" s="178" t="s">
        <v>657</v>
      </c>
      <c r="C33" s="179">
        <v>12.96</v>
      </c>
      <c r="D33" s="179">
        <v>11.48</v>
      </c>
      <c r="E33" s="179">
        <v>15.19</v>
      </c>
      <c r="F33" s="179">
        <v>15.93</v>
      </c>
      <c r="G33" s="179">
        <v>15.19</v>
      </c>
      <c r="H33" s="179">
        <v>13.33</v>
      </c>
      <c r="I33" s="179">
        <v>18.89</v>
      </c>
      <c r="J33" s="179">
        <v>22.59</v>
      </c>
      <c r="K33" s="179">
        <v>19.63</v>
      </c>
      <c r="L33" s="179">
        <v>17.78</v>
      </c>
      <c r="M33" s="179">
        <v>15.56</v>
      </c>
      <c r="N33" s="179">
        <v>14.44</v>
      </c>
      <c r="O33" s="180">
        <f t="shared" si="0"/>
        <v>16.080833333333334</v>
      </c>
    </row>
    <row r="35" spans="1:11" s="102" customFormat="1" ht="15" customHeight="1">
      <c r="A35" s="252" t="s">
        <v>620</v>
      </c>
      <c r="B35" s="252"/>
      <c r="C35" s="252"/>
      <c r="D35" s="103"/>
      <c r="E35" s="103"/>
      <c r="F35" s="103"/>
      <c r="G35" s="103"/>
      <c r="H35" s="103"/>
      <c r="I35" s="103"/>
      <c r="J35" s="103"/>
      <c r="K35" s="103"/>
    </row>
    <row r="36" spans="1:3" ht="15.75">
      <c r="A36" s="253" t="s">
        <v>621</v>
      </c>
      <c r="B36" s="253"/>
      <c r="C36" s="253"/>
    </row>
  </sheetData>
  <sheetProtection/>
  <mergeCells count="13">
    <mergeCell ref="A36:C36"/>
    <mergeCell ref="A29:A32"/>
    <mergeCell ref="C3:N3"/>
    <mergeCell ref="O3:O4"/>
    <mergeCell ref="A3:A4"/>
    <mergeCell ref="B3:B4"/>
    <mergeCell ref="A35:C35"/>
    <mergeCell ref="A1:O1"/>
    <mergeCell ref="A5:A8"/>
    <mergeCell ref="A9:A13"/>
    <mergeCell ref="A14:A18"/>
    <mergeCell ref="A19:A24"/>
    <mergeCell ref="A25:A2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6"/>
  <sheetViews>
    <sheetView rightToLeft="1" zoomScalePageLayoutView="0" workbookViewId="0" topLeftCell="A1">
      <selection activeCell="A1" sqref="A1:O1"/>
    </sheetView>
  </sheetViews>
  <sheetFormatPr defaultColWidth="9.140625" defaultRowHeight="15"/>
  <cols>
    <col min="1" max="1" width="15.8515625" style="161" customWidth="1"/>
    <col min="2" max="2" width="14.7109375" style="161" customWidth="1"/>
    <col min="3" max="3" width="9.140625" style="161" customWidth="1"/>
    <col min="4" max="4" width="10.28125" style="161" customWidth="1"/>
    <col min="5" max="10" width="9.140625" style="161" customWidth="1"/>
    <col min="11" max="11" width="11.7109375" style="161" customWidth="1"/>
    <col min="12" max="12" width="9.140625" style="161" customWidth="1"/>
    <col min="13" max="13" width="10.8515625" style="161" customWidth="1"/>
    <col min="14" max="14" width="11.7109375" style="161" customWidth="1"/>
    <col min="15" max="16384" width="9.140625" style="161" customWidth="1"/>
  </cols>
  <sheetData>
    <row r="1" spans="1:15" ht="42.75" customHeight="1">
      <c r="A1" s="232" t="s">
        <v>671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ht="4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5.75">
      <c r="A3" s="255" t="s">
        <v>668</v>
      </c>
      <c r="B3" s="255" t="s">
        <v>667</v>
      </c>
      <c r="C3" s="257" t="s">
        <v>669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 t="s">
        <v>652</v>
      </c>
    </row>
    <row r="4" spans="1:15" ht="47.25">
      <c r="A4" s="255"/>
      <c r="B4" s="255"/>
      <c r="C4" s="92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10</v>
      </c>
      <c r="K4" s="27" t="s">
        <v>11</v>
      </c>
      <c r="L4" s="27" t="s">
        <v>12</v>
      </c>
      <c r="M4" s="27" t="s">
        <v>13</v>
      </c>
      <c r="N4" s="27" t="s">
        <v>14</v>
      </c>
      <c r="O4" s="257"/>
    </row>
    <row r="5" spans="1:15" ht="31.5">
      <c r="A5" s="255" t="s">
        <v>653</v>
      </c>
      <c r="B5" s="178" t="s">
        <v>654</v>
      </c>
      <c r="C5" s="179">
        <v>60.87</v>
      </c>
      <c r="D5" s="179">
        <v>51.22</v>
      </c>
      <c r="E5" s="179">
        <v>52.8</v>
      </c>
      <c r="F5" s="179">
        <v>55.68</v>
      </c>
      <c r="G5" s="179">
        <v>61.2</v>
      </c>
      <c r="H5" s="179">
        <v>64.77</v>
      </c>
      <c r="I5" s="179">
        <v>73.29</v>
      </c>
      <c r="J5" s="179">
        <v>78.8</v>
      </c>
      <c r="K5" s="179">
        <v>62.75</v>
      </c>
      <c r="L5" s="179">
        <v>48.27</v>
      </c>
      <c r="M5" s="179">
        <v>48.72</v>
      </c>
      <c r="N5" s="179">
        <v>57.05</v>
      </c>
      <c r="O5" s="180">
        <f aca="true" t="shared" si="0" ref="O5:O33">SUM(C5:N5)/12</f>
        <v>59.61833333333333</v>
      </c>
    </row>
    <row r="6" spans="1:15" ht="31.5">
      <c r="A6" s="255"/>
      <c r="B6" s="178" t="s">
        <v>655</v>
      </c>
      <c r="C6" s="179">
        <v>32.16</v>
      </c>
      <c r="D6" s="179">
        <v>30.76</v>
      </c>
      <c r="E6" s="179">
        <v>45.04</v>
      </c>
      <c r="F6" s="179">
        <v>38.14</v>
      </c>
      <c r="G6" s="179">
        <v>43.2</v>
      </c>
      <c r="H6" s="179">
        <v>45.4</v>
      </c>
      <c r="I6" s="179">
        <v>61.51</v>
      </c>
      <c r="J6" s="179">
        <v>65.92</v>
      </c>
      <c r="K6" s="179">
        <v>50.73</v>
      </c>
      <c r="L6" s="179">
        <v>44.36</v>
      </c>
      <c r="M6" s="179">
        <v>38.64</v>
      </c>
      <c r="N6" s="179">
        <v>63.56</v>
      </c>
      <c r="O6" s="180">
        <f t="shared" si="0"/>
        <v>46.61833333333334</v>
      </c>
    </row>
    <row r="7" spans="1:15" ht="31.5">
      <c r="A7" s="255"/>
      <c r="B7" s="178" t="s">
        <v>656</v>
      </c>
      <c r="C7" s="179">
        <v>35.37</v>
      </c>
      <c r="D7" s="179">
        <v>55.68</v>
      </c>
      <c r="E7" s="179">
        <v>59.35</v>
      </c>
      <c r="F7" s="179">
        <v>35.18</v>
      </c>
      <c r="G7" s="179">
        <v>41.73</v>
      </c>
      <c r="H7" s="179">
        <v>42.37</v>
      </c>
      <c r="I7" s="179">
        <v>69.42</v>
      </c>
      <c r="J7" s="179">
        <v>68.49</v>
      </c>
      <c r="K7" s="179">
        <v>43.89</v>
      </c>
      <c r="L7" s="179">
        <v>24.87</v>
      </c>
      <c r="M7" s="179">
        <v>19.04</v>
      </c>
      <c r="N7" s="179">
        <v>10.44</v>
      </c>
      <c r="O7" s="180">
        <f t="shared" si="0"/>
        <v>42.1525</v>
      </c>
    </row>
    <row r="8" spans="1:15" ht="31.5">
      <c r="A8" s="255"/>
      <c r="B8" s="178" t="s">
        <v>657</v>
      </c>
      <c r="C8" s="179">
        <v>58.89</v>
      </c>
      <c r="D8" s="179">
        <v>52.11</v>
      </c>
      <c r="E8" s="179">
        <v>33.57</v>
      </c>
      <c r="F8" s="179">
        <v>20.61</v>
      </c>
      <c r="G8" s="179">
        <v>31.11</v>
      </c>
      <c r="H8" s="179">
        <v>19.89</v>
      </c>
      <c r="I8" s="179">
        <v>42.43</v>
      </c>
      <c r="J8" s="179">
        <v>48.79</v>
      </c>
      <c r="K8" s="179">
        <v>33.88</v>
      </c>
      <c r="L8" s="179">
        <v>28.92</v>
      </c>
      <c r="M8" s="179">
        <v>19.28</v>
      </c>
      <c r="N8" s="179">
        <v>19.16</v>
      </c>
      <c r="O8" s="180">
        <f t="shared" si="0"/>
        <v>34.053333333333335</v>
      </c>
    </row>
    <row r="9" spans="1:15" ht="31.5">
      <c r="A9" s="256" t="s">
        <v>658</v>
      </c>
      <c r="B9" s="178" t="s">
        <v>654</v>
      </c>
      <c r="C9" s="179">
        <v>51.44</v>
      </c>
      <c r="D9" s="179">
        <v>47.77</v>
      </c>
      <c r="E9" s="179">
        <v>51.12</v>
      </c>
      <c r="F9" s="179">
        <v>51.61</v>
      </c>
      <c r="G9" s="179">
        <v>55.01</v>
      </c>
      <c r="H9" s="179">
        <v>52.66</v>
      </c>
      <c r="I9" s="179">
        <v>63.84</v>
      </c>
      <c r="J9" s="179">
        <v>69.35</v>
      </c>
      <c r="K9" s="179">
        <v>65.3</v>
      </c>
      <c r="L9" s="179">
        <v>58.43</v>
      </c>
      <c r="M9" s="179">
        <v>57.85</v>
      </c>
      <c r="N9" s="179">
        <v>61.05</v>
      </c>
      <c r="O9" s="180">
        <f t="shared" si="0"/>
        <v>57.11916666666667</v>
      </c>
    </row>
    <row r="10" spans="1:15" ht="31.5">
      <c r="A10" s="256"/>
      <c r="B10" s="178" t="s">
        <v>657</v>
      </c>
      <c r="C10" s="179">
        <v>19.61</v>
      </c>
      <c r="D10" s="179">
        <v>19.92</v>
      </c>
      <c r="E10" s="179">
        <v>24.08</v>
      </c>
      <c r="F10" s="179">
        <v>20.76</v>
      </c>
      <c r="G10" s="179">
        <v>23.25</v>
      </c>
      <c r="H10" s="179">
        <v>28.18</v>
      </c>
      <c r="I10" s="179">
        <v>42.21</v>
      </c>
      <c r="J10" s="179">
        <v>44.05</v>
      </c>
      <c r="K10" s="179">
        <v>32.25</v>
      </c>
      <c r="L10" s="179">
        <v>24.38</v>
      </c>
      <c r="M10" s="179">
        <v>17.81</v>
      </c>
      <c r="N10" s="179">
        <v>25.3</v>
      </c>
      <c r="O10" s="180">
        <f t="shared" si="0"/>
        <v>26.816666666666666</v>
      </c>
    </row>
    <row r="11" spans="1:15" ht="31.5">
      <c r="A11" s="256"/>
      <c r="B11" s="178" t="s">
        <v>659</v>
      </c>
      <c r="C11" s="179">
        <v>17.71</v>
      </c>
      <c r="D11" s="179">
        <v>18.38</v>
      </c>
      <c r="E11" s="179">
        <v>21.43</v>
      </c>
      <c r="F11" s="179">
        <v>38.95</v>
      </c>
      <c r="G11" s="179">
        <v>34.19</v>
      </c>
      <c r="H11" s="179">
        <v>28.38</v>
      </c>
      <c r="I11" s="179">
        <v>29.52</v>
      </c>
      <c r="J11" s="179">
        <v>47.43</v>
      </c>
      <c r="K11" s="179">
        <v>49.62</v>
      </c>
      <c r="L11" s="179">
        <v>45.33</v>
      </c>
      <c r="M11" s="179">
        <v>36.38</v>
      </c>
      <c r="N11" s="179">
        <v>43.9</v>
      </c>
      <c r="O11" s="180">
        <f t="shared" si="0"/>
        <v>34.26833333333333</v>
      </c>
    </row>
    <row r="12" spans="1:15" ht="47.25">
      <c r="A12" s="256"/>
      <c r="B12" s="178" t="s">
        <v>660</v>
      </c>
      <c r="C12" s="179">
        <v>21.21</v>
      </c>
      <c r="D12" s="179">
        <v>16.19</v>
      </c>
      <c r="E12" s="179">
        <v>21.35</v>
      </c>
      <c r="F12" s="179">
        <v>14.57</v>
      </c>
      <c r="G12" s="179">
        <v>31.22</v>
      </c>
      <c r="H12" s="179">
        <v>20.81</v>
      </c>
      <c r="I12" s="179">
        <v>49.43</v>
      </c>
      <c r="J12" s="179">
        <v>54.85</v>
      </c>
      <c r="K12" s="179">
        <v>58.06</v>
      </c>
      <c r="L12" s="179">
        <v>32.91</v>
      </c>
      <c r="M12" s="179">
        <v>16.81</v>
      </c>
      <c r="N12" s="179">
        <v>25.6</v>
      </c>
      <c r="O12" s="180">
        <f t="shared" si="0"/>
        <v>30.250833333333336</v>
      </c>
    </row>
    <row r="13" spans="1:15" ht="47.25">
      <c r="A13" s="256"/>
      <c r="B13" s="178" t="s">
        <v>661</v>
      </c>
      <c r="C13" s="179">
        <v>10.03</v>
      </c>
      <c r="D13" s="179">
        <v>9.65</v>
      </c>
      <c r="E13" s="179">
        <v>26.63</v>
      </c>
      <c r="F13" s="179">
        <v>35.52</v>
      </c>
      <c r="G13" s="179">
        <v>21.16</v>
      </c>
      <c r="H13" s="179">
        <v>8.32</v>
      </c>
      <c r="I13" s="179">
        <v>11.48</v>
      </c>
      <c r="J13" s="179">
        <v>21.53</v>
      </c>
      <c r="K13" s="179">
        <v>21.08</v>
      </c>
      <c r="L13" s="179">
        <v>14.06</v>
      </c>
      <c r="M13" s="179">
        <v>8.89</v>
      </c>
      <c r="N13" s="179">
        <v>8.84</v>
      </c>
      <c r="O13" s="180">
        <f t="shared" si="0"/>
        <v>16.432499999999997</v>
      </c>
    </row>
    <row r="14" spans="1:15" ht="31.5">
      <c r="A14" s="255" t="s">
        <v>662</v>
      </c>
      <c r="B14" s="178" t="s">
        <v>654</v>
      </c>
      <c r="C14" s="179">
        <v>48.7</v>
      </c>
      <c r="D14" s="179">
        <v>48.08</v>
      </c>
      <c r="E14" s="179">
        <v>52.53</v>
      </c>
      <c r="F14" s="179">
        <v>46.39</v>
      </c>
      <c r="G14" s="179">
        <v>56.82</v>
      </c>
      <c r="H14" s="179">
        <v>53.93</v>
      </c>
      <c r="I14" s="179">
        <v>67.73</v>
      </c>
      <c r="J14" s="179">
        <v>67.34</v>
      </c>
      <c r="K14" s="179">
        <v>66.35</v>
      </c>
      <c r="L14" s="179">
        <v>60.32</v>
      </c>
      <c r="M14" s="179">
        <v>56.16</v>
      </c>
      <c r="N14" s="179">
        <v>56.73</v>
      </c>
      <c r="O14" s="180">
        <f t="shared" si="0"/>
        <v>56.75666666666667</v>
      </c>
    </row>
    <row r="15" spans="1:15" ht="31.5">
      <c r="A15" s="255"/>
      <c r="B15" s="178" t="s">
        <v>657</v>
      </c>
      <c r="C15" s="179">
        <v>11.06</v>
      </c>
      <c r="D15" s="179">
        <v>10.82</v>
      </c>
      <c r="E15" s="179">
        <v>9.09</v>
      </c>
      <c r="F15" s="179">
        <v>13.56</v>
      </c>
      <c r="G15" s="179">
        <v>16.02</v>
      </c>
      <c r="H15" s="179">
        <v>18.38</v>
      </c>
      <c r="I15" s="179">
        <v>16.64</v>
      </c>
      <c r="J15" s="179">
        <v>22.61</v>
      </c>
      <c r="K15" s="179">
        <v>18.72</v>
      </c>
      <c r="L15" s="179">
        <v>22.18</v>
      </c>
      <c r="M15" s="179">
        <v>17.74</v>
      </c>
      <c r="N15" s="179">
        <v>16.92</v>
      </c>
      <c r="O15" s="180">
        <f t="shared" si="0"/>
        <v>16.145</v>
      </c>
    </row>
    <row r="16" spans="1:15" ht="31.5">
      <c r="A16" s="255"/>
      <c r="B16" s="178" t="s">
        <v>655</v>
      </c>
      <c r="C16" s="179">
        <v>31.97</v>
      </c>
      <c r="D16" s="179">
        <v>32.18</v>
      </c>
      <c r="E16" s="179">
        <v>29.76</v>
      </c>
      <c r="F16" s="179">
        <v>38.34</v>
      </c>
      <c r="G16" s="179">
        <v>43.23</v>
      </c>
      <c r="H16" s="179">
        <v>46.81</v>
      </c>
      <c r="I16" s="179">
        <v>86.4</v>
      </c>
      <c r="J16" s="179">
        <v>84.62</v>
      </c>
      <c r="K16" s="179">
        <v>50.74</v>
      </c>
      <c r="L16" s="179">
        <v>39.45</v>
      </c>
      <c r="M16" s="179">
        <v>40.89</v>
      </c>
      <c r="N16" s="179">
        <v>33.79</v>
      </c>
      <c r="O16" s="180">
        <f t="shared" si="0"/>
        <v>46.51499999999999</v>
      </c>
    </row>
    <row r="17" spans="1:15" ht="31.5">
      <c r="A17" s="255"/>
      <c r="B17" s="178" t="s">
        <v>656</v>
      </c>
      <c r="C17" s="179">
        <v>12.62</v>
      </c>
      <c r="D17" s="179">
        <v>15.33</v>
      </c>
      <c r="E17" s="179">
        <v>14.51</v>
      </c>
      <c r="F17" s="179">
        <v>40.05</v>
      </c>
      <c r="G17" s="179">
        <v>20.31</v>
      </c>
      <c r="H17" s="179">
        <v>16.87</v>
      </c>
      <c r="I17" s="179">
        <v>23.54</v>
      </c>
      <c r="J17" s="179">
        <v>47.38</v>
      </c>
      <c r="K17" s="179">
        <v>38.21</v>
      </c>
      <c r="L17" s="179">
        <v>21.03</v>
      </c>
      <c r="M17" s="179">
        <v>19.74</v>
      </c>
      <c r="N17" s="179">
        <v>15.28</v>
      </c>
      <c r="O17" s="180">
        <f t="shared" si="0"/>
        <v>23.739166666666662</v>
      </c>
    </row>
    <row r="18" spans="1:15" ht="47.25">
      <c r="A18" s="255"/>
      <c r="B18" s="178" t="s">
        <v>661</v>
      </c>
      <c r="C18" s="179">
        <v>10.08</v>
      </c>
      <c r="D18" s="179">
        <v>14.5</v>
      </c>
      <c r="E18" s="179">
        <v>15.29</v>
      </c>
      <c r="F18" s="179">
        <v>34.17</v>
      </c>
      <c r="G18" s="179">
        <v>26.92</v>
      </c>
      <c r="H18" s="179">
        <v>36.63</v>
      </c>
      <c r="I18" s="179">
        <v>41.38</v>
      </c>
      <c r="J18" s="179">
        <v>81.49</v>
      </c>
      <c r="K18" s="179">
        <v>69.27</v>
      </c>
      <c r="L18" s="179">
        <v>28.09</v>
      </c>
      <c r="M18" s="179">
        <v>10.73</v>
      </c>
      <c r="N18" s="179">
        <v>9.55</v>
      </c>
      <c r="O18" s="180">
        <f>SUM(C18:N18)/12</f>
        <v>31.50833333333333</v>
      </c>
    </row>
    <row r="19" spans="1:15" ht="31.5">
      <c r="A19" s="256" t="s">
        <v>663</v>
      </c>
      <c r="B19" s="178" t="s">
        <v>654</v>
      </c>
      <c r="C19" s="179">
        <v>35.36</v>
      </c>
      <c r="D19" s="179">
        <v>34.27</v>
      </c>
      <c r="E19" s="179">
        <v>35.04</v>
      </c>
      <c r="F19" s="179">
        <v>42.19</v>
      </c>
      <c r="G19" s="179">
        <v>38.2</v>
      </c>
      <c r="H19" s="179">
        <v>33.18</v>
      </c>
      <c r="I19" s="179">
        <v>40.07</v>
      </c>
      <c r="J19" s="179">
        <v>53.34</v>
      </c>
      <c r="K19" s="179">
        <v>39.73</v>
      </c>
      <c r="L19" s="179">
        <v>31.72</v>
      </c>
      <c r="M19" s="179">
        <v>28.6</v>
      </c>
      <c r="N19" s="179">
        <v>32.02</v>
      </c>
      <c r="O19" s="180">
        <f t="shared" si="0"/>
        <v>36.97666666666667</v>
      </c>
    </row>
    <row r="20" spans="1:15" ht="31.5">
      <c r="A20" s="256"/>
      <c r="B20" s="178" t="s">
        <v>657</v>
      </c>
      <c r="C20" s="179">
        <v>13.66</v>
      </c>
      <c r="D20" s="179">
        <v>17.27</v>
      </c>
      <c r="E20" s="179">
        <v>19.35</v>
      </c>
      <c r="F20" s="179">
        <v>16.93</v>
      </c>
      <c r="G20" s="179">
        <v>17.98</v>
      </c>
      <c r="H20" s="179">
        <v>19.63</v>
      </c>
      <c r="I20" s="179">
        <v>21.78</v>
      </c>
      <c r="J20" s="179">
        <v>21.51</v>
      </c>
      <c r="K20" s="179">
        <v>20.02</v>
      </c>
      <c r="L20" s="179">
        <v>18.35</v>
      </c>
      <c r="M20" s="179">
        <v>16.45</v>
      </c>
      <c r="N20" s="179">
        <v>19.33</v>
      </c>
      <c r="O20" s="180">
        <f t="shared" si="0"/>
        <v>18.521666666666665</v>
      </c>
    </row>
    <row r="21" spans="1:15" ht="31.5">
      <c r="A21" s="256"/>
      <c r="B21" s="178" t="s">
        <v>659</v>
      </c>
      <c r="C21" s="179">
        <v>18.28</v>
      </c>
      <c r="D21" s="179">
        <v>19.12</v>
      </c>
      <c r="E21" s="179">
        <v>20.52</v>
      </c>
      <c r="F21" s="179">
        <v>29.59</v>
      </c>
      <c r="G21" s="179">
        <v>30.9</v>
      </c>
      <c r="H21" s="179">
        <v>31.08</v>
      </c>
      <c r="I21" s="179">
        <v>46.78</v>
      </c>
      <c r="J21" s="179">
        <v>52.54</v>
      </c>
      <c r="K21" s="179">
        <v>42.89</v>
      </c>
      <c r="L21" s="179">
        <v>25.84</v>
      </c>
      <c r="M21" s="179">
        <v>19.11</v>
      </c>
      <c r="N21" s="179">
        <v>24.52</v>
      </c>
      <c r="O21" s="180">
        <f t="shared" si="0"/>
        <v>30.097499999999997</v>
      </c>
    </row>
    <row r="22" spans="1:15" ht="31.5">
      <c r="A22" s="256"/>
      <c r="B22" s="178" t="s">
        <v>655</v>
      </c>
      <c r="C22" s="179">
        <v>17.86</v>
      </c>
      <c r="D22" s="179">
        <v>15.35</v>
      </c>
      <c r="E22" s="179">
        <v>16.12</v>
      </c>
      <c r="F22" s="179">
        <v>14.14</v>
      </c>
      <c r="G22" s="179">
        <v>17.95</v>
      </c>
      <c r="H22" s="179">
        <v>17.38</v>
      </c>
      <c r="I22" s="179">
        <v>23.82</v>
      </c>
      <c r="J22" s="179">
        <v>22.49</v>
      </c>
      <c r="K22" s="179">
        <v>15.47</v>
      </c>
      <c r="L22" s="179">
        <v>11.59</v>
      </c>
      <c r="M22" s="179">
        <v>14.47</v>
      </c>
      <c r="N22" s="179">
        <v>12.83</v>
      </c>
      <c r="O22" s="180">
        <f t="shared" si="0"/>
        <v>16.622500000000002</v>
      </c>
    </row>
    <row r="23" spans="1:15" ht="47.25">
      <c r="A23" s="256"/>
      <c r="B23" s="178" t="s">
        <v>661</v>
      </c>
      <c r="C23" s="181">
        <v>1.9</v>
      </c>
      <c r="D23" s="181">
        <v>1.78</v>
      </c>
      <c r="E23" s="181">
        <v>1.78</v>
      </c>
      <c r="F23" s="181">
        <v>2.64</v>
      </c>
      <c r="G23" s="181">
        <v>5.56</v>
      </c>
      <c r="H23" s="181">
        <v>3.62</v>
      </c>
      <c r="I23" s="181">
        <v>3.01</v>
      </c>
      <c r="J23" s="181">
        <v>4.21</v>
      </c>
      <c r="K23" s="181">
        <v>3.38</v>
      </c>
      <c r="L23" s="181">
        <v>1.16</v>
      </c>
      <c r="M23" s="181">
        <v>1.67</v>
      </c>
      <c r="N23" s="181">
        <v>1.44</v>
      </c>
      <c r="O23" s="180">
        <f t="shared" si="0"/>
        <v>2.6791666666666667</v>
      </c>
    </row>
    <row r="24" spans="1:15" ht="47.25">
      <c r="A24" s="256"/>
      <c r="B24" s="178" t="s">
        <v>660</v>
      </c>
      <c r="C24" s="179">
        <v>4.04</v>
      </c>
      <c r="D24" s="179">
        <v>4.34</v>
      </c>
      <c r="E24" s="179">
        <v>4.32</v>
      </c>
      <c r="F24" s="179">
        <v>6.89</v>
      </c>
      <c r="G24" s="179">
        <v>11.74</v>
      </c>
      <c r="H24" s="179">
        <v>16.51</v>
      </c>
      <c r="I24" s="179">
        <v>21.43</v>
      </c>
      <c r="J24" s="179">
        <v>25.28</v>
      </c>
      <c r="K24" s="179">
        <v>22.36</v>
      </c>
      <c r="L24" s="179">
        <v>20.77</v>
      </c>
      <c r="M24" s="179">
        <v>20.73</v>
      </c>
      <c r="N24" s="179">
        <v>17.01</v>
      </c>
      <c r="O24" s="180">
        <f t="shared" si="0"/>
        <v>14.618333333333332</v>
      </c>
    </row>
    <row r="25" spans="1:15" ht="31.5">
      <c r="A25" s="256" t="s">
        <v>664</v>
      </c>
      <c r="B25" s="178" t="s">
        <v>654</v>
      </c>
      <c r="C25" s="179">
        <v>32.83</v>
      </c>
      <c r="D25" s="179">
        <v>36.59</v>
      </c>
      <c r="E25" s="179">
        <v>37.94</v>
      </c>
      <c r="F25" s="179">
        <v>40</v>
      </c>
      <c r="G25" s="179">
        <v>52.36</v>
      </c>
      <c r="H25" s="179">
        <v>40.88</v>
      </c>
      <c r="I25" s="179">
        <v>44.75</v>
      </c>
      <c r="J25" s="179">
        <v>49.88</v>
      </c>
      <c r="K25" s="179">
        <v>42.52</v>
      </c>
      <c r="L25" s="179">
        <v>32.29</v>
      </c>
      <c r="M25" s="179">
        <v>9.93</v>
      </c>
      <c r="N25" s="179">
        <v>32.89</v>
      </c>
      <c r="O25" s="180">
        <f t="shared" si="0"/>
        <v>37.73833333333334</v>
      </c>
    </row>
    <row r="26" spans="1:15" ht="31.5">
      <c r="A26" s="256"/>
      <c r="B26" s="178" t="s">
        <v>659</v>
      </c>
      <c r="C26" s="179">
        <v>8.59</v>
      </c>
      <c r="D26" s="179">
        <v>8.66</v>
      </c>
      <c r="E26" s="179">
        <v>9.93</v>
      </c>
      <c r="F26" s="179">
        <v>9.58</v>
      </c>
      <c r="G26" s="179">
        <v>9.44</v>
      </c>
      <c r="H26" s="179">
        <v>8.79</v>
      </c>
      <c r="I26" s="179">
        <v>12.88</v>
      </c>
      <c r="J26" s="179">
        <v>12.55</v>
      </c>
      <c r="K26" s="179">
        <v>11.31</v>
      </c>
      <c r="L26" s="179">
        <v>10.92</v>
      </c>
      <c r="M26" s="179">
        <v>15.04</v>
      </c>
      <c r="N26" s="179">
        <v>10.56</v>
      </c>
      <c r="O26" s="180">
        <f t="shared" si="0"/>
        <v>10.6875</v>
      </c>
    </row>
    <row r="27" spans="1:15" ht="31.5">
      <c r="A27" s="256"/>
      <c r="B27" s="178" t="s">
        <v>657</v>
      </c>
      <c r="C27" s="179">
        <v>15.72</v>
      </c>
      <c r="D27" s="179">
        <v>14.02</v>
      </c>
      <c r="E27" s="179">
        <v>14.94</v>
      </c>
      <c r="F27" s="179">
        <v>15.62</v>
      </c>
      <c r="G27" s="179">
        <v>11.17</v>
      </c>
      <c r="H27" s="179">
        <v>14.58</v>
      </c>
      <c r="I27" s="179">
        <v>14.94</v>
      </c>
      <c r="J27" s="179">
        <v>36.16</v>
      </c>
      <c r="K27" s="179">
        <v>15.28</v>
      </c>
      <c r="L27" s="179">
        <v>14.96</v>
      </c>
      <c r="M27" s="179">
        <v>31.86</v>
      </c>
      <c r="N27" s="179">
        <v>14.74</v>
      </c>
      <c r="O27" s="180">
        <f t="shared" si="0"/>
        <v>17.8325</v>
      </c>
    </row>
    <row r="28" spans="1:15" ht="31.5">
      <c r="A28" s="256"/>
      <c r="B28" s="178" t="s">
        <v>656</v>
      </c>
      <c r="C28" s="179">
        <v>6.59</v>
      </c>
      <c r="D28" s="179">
        <v>7.51</v>
      </c>
      <c r="E28" s="179">
        <v>8.25</v>
      </c>
      <c r="F28" s="179">
        <v>6.99</v>
      </c>
      <c r="G28" s="179">
        <v>7.12</v>
      </c>
      <c r="H28" s="179">
        <v>6.93</v>
      </c>
      <c r="I28" s="179">
        <v>9.47</v>
      </c>
      <c r="J28" s="179">
        <v>11.19</v>
      </c>
      <c r="K28" s="179">
        <v>8.16</v>
      </c>
      <c r="L28" s="179">
        <v>7.89</v>
      </c>
      <c r="M28" s="179">
        <v>7.98</v>
      </c>
      <c r="N28" s="179">
        <v>8.88</v>
      </c>
      <c r="O28" s="180">
        <f t="shared" si="0"/>
        <v>8.08</v>
      </c>
    </row>
    <row r="29" spans="1:15" ht="31.5">
      <c r="A29" s="255" t="s">
        <v>665</v>
      </c>
      <c r="B29" s="178" t="s">
        <v>657</v>
      </c>
      <c r="C29" s="179">
        <v>24.19</v>
      </c>
      <c r="D29" s="179">
        <v>11.34</v>
      </c>
      <c r="E29" s="179">
        <v>25.45</v>
      </c>
      <c r="F29" s="179">
        <v>15.24</v>
      </c>
      <c r="G29" s="179">
        <v>19.67</v>
      </c>
      <c r="H29" s="179">
        <v>15.66</v>
      </c>
      <c r="I29" s="179">
        <v>25.42</v>
      </c>
      <c r="J29" s="179">
        <v>29.19</v>
      </c>
      <c r="K29" s="179">
        <v>24.34</v>
      </c>
      <c r="L29" s="179">
        <v>16.07</v>
      </c>
      <c r="M29" s="179">
        <v>12.37</v>
      </c>
      <c r="N29" s="179">
        <v>16.03</v>
      </c>
      <c r="O29" s="180">
        <f t="shared" si="0"/>
        <v>19.580833333333334</v>
      </c>
    </row>
    <row r="30" spans="1:15" ht="31.5">
      <c r="A30" s="255"/>
      <c r="B30" s="178" t="s">
        <v>654</v>
      </c>
      <c r="C30" s="179">
        <v>28.91</v>
      </c>
      <c r="D30" s="179">
        <v>44.28</v>
      </c>
      <c r="E30" s="179">
        <v>40.53</v>
      </c>
      <c r="F30" s="179">
        <v>40.56</v>
      </c>
      <c r="G30" s="179">
        <v>42.79</v>
      </c>
      <c r="H30" s="179">
        <v>39.07</v>
      </c>
      <c r="I30" s="179">
        <v>55.64</v>
      </c>
      <c r="J30" s="179">
        <v>52.93</v>
      </c>
      <c r="K30" s="179">
        <v>31.03</v>
      </c>
      <c r="L30" s="179">
        <v>25.84</v>
      </c>
      <c r="M30" s="179">
        <v>26.14</v>
      </c>
      <c r="N30" s="179">
        <v>29.33</v>
      </c>
      <c r="O30" s="180">
        <f t="shared" si="0"/>
        <v>38.0875</v>
      </c>
    </row>
    <row r="31" spans="1:15" ht="47.25">
      <c r="A31" s="255"/>
      <c r="B31" s="178" t="s">
        <v>660</v>
      </c>
      <c r="C31" s="179">
        <v>4.94</v>
      </c>
      <c r="D31" s="179">
        <v>5.82</v>
      </c>
      <c r="E31" s="179">
        <v>5.16</v>
      </c>
      <c r="F31" s="179">
        <v>7.64</v>
      </c>
      <c r="G31" s="179">
        <v>7.17</v>
      </c>
      <c r="H31" s="179">
        <v>7.23</v>
      </c>
      <c r="I31" s="179">
        <v>14.12</v>
      </c>
      <c r="J31" s="179">
        <v>15.53</v>
      </c>
      <c r="K31" s="179">
        <v>12.36</v>
      </c>
      <c r="L31" s="179">
        <v>7.96</v>
      </c>
      <c r="M31" s="179">
        <v>7.08</v>
      </c>
      <c r="N31" s="179">
        <v>9.18</v>
      </c>
      <c r="O31" s="180">
        <f>SUM(C31:N31)/12</f>
        <v>8.6825</v>
      </c>
    </row>
    <row r="32" spans="1:15" ht="47.25">
      <c r="A32" s="255"/>
      <c r="B32" s="178" t="s">
        <v>661</v>
      </c>
      <c r="C32" s="179">
        <v>5.86</v>
      </c>
      <c r="D32" s="179">
        <v>3.42</v>
      </c>
      <c r="E32" s="179">
        <v>2.52</v>
      </c>
      <c r="F32" s="179">
        <v>1.46</v>
      </c>
      <c r="G32" s="179">
        <v>1.08</v>
      </c>
      <c r="H32" s="179">
        <v>1.26</v>
      </c>
      <c r="I32" s="179">
        <v>0.81</v>
      </c>
      <c r="J32" s="179">
        <v>1.98</v>
      </c>
      <c r="K32" s="179">
        <v>1.68</v>
      </c>
      <c r="L32" s="179">
        <v>1.53</v>
      </c>
      <c r="M32" s="179">
        <v>1.27</v>
      </c>
      <c r="N32" s="179">
        <v>1.08</v>
      </c>
      <c r="O32" s="180">
        <f>SUM(C32:N32)/12</f>
        <v>1.9958333333333336</v>
      </c>
    </row>
    <row r="33" spans="1:15" ht="31.5">
      <c r="A33" s="33" t="s">
        <v>666</v>
      </c>
      <c r="B33" s="178" t="s">
        <v>657</v>
      </c>
      <c r="C33" s="179">
        <v>7.59</v>
      </c>
      <c r="D33" s="179">
        <v>7.22</v>
      </c>
      <c r="E33" s="179">
        <v>1.37</v>
      </c>
      <c r="F33" s="179">
        <v>11.3</v>
      </c>
      <c r="G33" s="179">
        <v>10.93</v>
      </c>
      <c r="H33" s="179">
        <v>8.33</v>
      </c>
      <c r="I33" s="179">
        <v>13.33</v>
      </c>
      <c r="J33" s="179">
        <v>14.44</v>
      </c>
      <c r="K33" s="179">
        <v>13.33</v>
      </c>
      <c r="L33" s="179">
        <v>13.15</v>
      </c>
      <c r="M33" s="179">
        <v>12.78</v>
      </c>
      <c r="N33" s="179">
        <v>11.48</v>
      </c>
      <c r="O33" s="180">
        <f t="shared" si="0"/>
        <v>10.4375</v>
      </c>
    </row>
    <row r="35" spans="1:11" s="102" customFormat="1" ht="15" customHeight="1">
      <c r="A35" s="252" t="s">
        <v>620</v>
      </c>
      <c r="B35" s="252"/>
      <c r="C35" s="252"/>
      <c r="D35" s="103"/>
      <c r="E35" s="103"/>
      <c r="F35" s="103"/>
      <c r="G35" s="103"/>
      <c r="H35" s="103"/>
      <c r="I35" s="103"/>
      <c r="J35" s="103"/>
      <c r="K35" s="103"/>
    </row>
    <row r="36" spans="1:3" ht="15.75">
      <c r="A36" s="253" t="s">
        <v>621</v>
      </c>
      <c r="B36" s="253"/>
      <c r="C36" s="253"/>
    </row>
  </sheetData>
  <sheetProtection/>
  <mergeCells count="13">
    <mergeCell ref="A35:C35"/>
    <mergeCell ref="A36:C36"/>
    <mergeCell ref="A29:A32"/>
    <mergeCell ref="A3:A4"/>
    <mergeCell ref="B3:B4"/>
    <mergeCell ref="C3:N3"/>
    <mergeCell ref="A1:O1"/>
    <mergeCell ref="A5:A8"/>
    <mergeCell ref="A9:A13"/>
    <mergeCell ref="A14:A18"/>
    <mergeCell ref="A19:A24"/>
    <mergeCell ref="A25:A28"/>
    <mergeCell ref="O3:O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0"/>
  <sheetViews>
    <sheetView rightToLeft="1" zoomScalePageLayoutView="0" workbookViewId="0" topLeftCell="A1">
      <selection activeCell="A2" sqref="A2:IV2"/>
    </sheetView>
  </sheetViews>
  <sheetFormatPr defaultColWidth="9.140625" defaultRowHeight="15"/>
  <cols>
    <col min="1" max="1" width="14.00390625" style="161" customWidth="1"/>
    <col min="2" max="2" width="17.7109375" style="161" customWidth="1"/>
    <col min="3" max="3" width="17.140625" style="161" customWidth="1"/>
    <col min="4" max="4" width="9.140625" style="161" customWidth="1"/>
    <col min="5" max="5" width="11.28125" style="161" customWidth="1"/>
    <col min="6" max="11" width="9.140625" style="161" customWidth="1"/>
    <col min="12" max="12" width="11.00390625" style="161" customWidth="1"/>
    <col min="13" max="13" width="9.140625" style="161" customWidth="1"/>
    <col min="14" max="14" width="12.8515625" style="161" customWidth="1"/>
    <col min="15" max="15" width="11.57421875" style="161" customWidth="1"/>
    <col min="16" max="16384" width="9.140625" style="161" customWidth="1"/>
  </cols>
  <sheetData>
    <row r="1" spans="1:16" ht="43.5" customHeight="1">
      <c r="A1" s="232" t="s">
        <v>672</v>
      </c>
      <c r="B1" s="23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5.75">
      <c r="A2" s="83"/>
      <c r="B2" s="8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6" ht="32.25" customHeight="1">
      <c r="B3" s="262" t="s">
        <v>667</v>
      </c>
      <c r="C3" s="262" t="s">
        <v>668</v>
      </c>
      <c r="D3" s="257" t="s">
        <v>669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67" t="s">
        <v>652</v>
      </c>
    </row>
    <row r="4" spans="2:16" ht="47.25">
      <c r="B4" s="262"/>
      <c r="C4" s="262"/>
      <c r="D4" s="190" t="s">
        <v>3</v>
      </c>
      <c r="E4" s="191" t="s">
        <v>4</v>
      </c>
      <c r="F4" s="191" t="s">
        <v>5</v>
      </c>
      <c r="G4" s="191" t="s">
        <v>6</v>
      </c>
      <c r="H4" s="191" t="s">
        <v>7</v>
      </c>
      <c r="I4" s="191" t="s">
        <v>8</v>
      </c>
      <c r="J4" s="191" t="s">
        <v>9</v>
      </c>
      <c r="K4" s="191" t="s">
        <v>10</v>
      </c>
      <c r="L4" s="191" t="s">
        <v>11</v>
      </c>
      <c r="M4" s="191" t="s">
        <v>12</v>
      </c>
      <c r="N4" s="191" t="s">
        <v>13</v>
      </c>
      <c r="O4" s="191" t="s">
        <v>14</v>
      </c>
      <c r="P4" s="267"/>
    </row>
    <row r="5" spans="2:16" ht="31.5">
      <c r="B5" s="260" t="s">
        <v>654</v>
      </c>
      <c r="C5" s="193" t="s">
        <v>673</v>
      </c>
      <c r="D5" s="194">
        <v>36.4</v>
      </c>
      <c r="E5" s="195">
        <v>34.4</v>
      </c>
      <c r="F5" s="194">
        <v>38.58</v>
      </c>
      <c r="G5" s="194">
        <v>32.58</v>
      </c>
      <c r="H5" s="194">
        <v>42.24</v>
      </c>
      <c r="I5" s="194">
        <v>37.88</v>
      </c>
      <c r="J5" s="194">
        <v>39.59</v>
      </c>
      <c r="K5" s="194">
        <v>45.32</v>
      </c>
      <c r="L5" s="194">
        <v>44.44</v>
      </c>
      <c r="M5" s="194">
        <v>44.23</v>
      </c>
      <c r="N5" s="194">
        <v>40.65</v>
      </c>
      <c r="O5" s="194">
        <v>44.62</v>
      </c>
      <c r="P5" s="196">
        <f>SUM(D5:O5)/12</f>
        <v>40.07749999999999</v>
      </c>
    </row>
    <row r="6" spans="2:16" ht="31.5">
      <c r="B6" s="261"/>
      <c r="C6" s="193" t="s">
        <v>674</v>
      </c>
      <c r="D6" s="194">
        <v>47.95</v>
      </c>
      <c r="E6" s="195">
        <v>43.59</v>
      </c>
      <c r="F6" s="194">
        <v>44.1</v>
      </c>
      <c r="G6" s="197">
        <v>46.26</v>
      </c>
      <c r="H6" s="194">
        <v>46.96</v>
      </c>
      <c r="I6" s="194">
        <v>46.26</v>
      </c>
      <c r="J6" s="194">
        <v>51.27</v>
      </c>
      <c r="K6" s="194">
        <v>52.77</v>
      </c>
      <c r="L6" s="194">
        <v>49.68</v>
      </c>
      <c r="M6" s="194">
        <v>43.81</v>
      </c>
      <c r="N6" s="194">
        <v>40.58</v>
      </c>
      <c r="O6" s="194">
        <v>46.64</v>
      </c>
      <c r="P6" s="196">
        <f>SUM(D6:O6)/12</f>
        <v>46.655833333333334</v>
      </c>
    </row>
    <row r="7" spans="2:16" ht="31.5">
      <c r="B7" s="260" t="s">
        <v>675</v>
      </c>
      <c r="C7" s="193" t="s">
        <v>673</v>
      </c>
      <c r="D7" s="194">
        <v>25.59</v>
      </c>
      <c r="E7" s="194">
        <v>24.47</v>
      </c>
      <c r="F7" s="194">
        <v>26.93</v>
      </c>
      <c r="G7" s="194">
        <v>25.06</v>
      </c>
      <c r="H7" s="194">
        <v>30.26</v>
      </c>
      <c r="I7" s="194">
        <v>26.93</v>
      </c>
      <c r="J7" s="194">
        <v>27.55</v>
      </c>
      <c r="K7" s="194">
        <v>30.07</v>
      </c>
      <c r="L7" s="194">
        <v>29.36</v>
      </c>
      <c r="M7" s="194">
        <v>26.52</v>
      </c>
      <c r="N7" s="194">
        <v>25.47</v>
      </c>
      <c r="O7" s="195">
        <v>26.54</v>
      </c>
      <c r="P7" s="196">
        <f>SUM(D7:O7)/12</f>
        <v>27.062500000000004</v>
      </c>
    </row>
    <row r="8" spans="2:16" ht="31.5">
      <c r="B8" s="261"/>
      <c r="C8" s="193" t="s">
        <v>674</v>
      </c>
      <c r="D8" s="194">
        <v>36.05</v>
      </c>
      <c r="E8" s="194">
        <v>31.84</v>
      </c>
      <c r="F8" s="195">
        <v>36.38</v>
      </c>
      <c r="G8" s="194">
        <v>35.81</v>
      </c>
      <c r="H8" s="194">
        <v>34.84</v>
      </c>
      <c r="I8" s="194">
        <v>36.13</v>
      </c>
      <c r="J8" s="194">
        <v>42.09</v>
      </c>
      <c r="K8" s="194">
        <v>43.51</v>
      </c>
      <c r="L8" s="194">
        <v>44.07</v>
      </c>
      <c r="M8" s="194">
        <v>38.58</v>
      </c>
      <c r="N8" s="194">
        <v>38.67</v>
      </c>
      <c r="O8" s="194">
        <v>39.27</v>
      </c>
      <c r="P8" s="196">
        <f>SUM(D8:O8)/12</f>
        <v>38.10333333333333</v>
      </c>
    </row>
    <row r="9" spans="1:16" ht="15.75">
      <c r="A9" s="182"/>
      <c r="B9" s="182"/>
      <c r="C9" s="182"/>
      <c r="D9" s="183"/>
      <c r="E9" s="183"/>
      <c r="F9" s="184"/>
      <c r="G9" s="183"/>
      <c r="H9" s="183"/>
      <c r="I9" s="183"/>
      <c r="J9" s="183"/>
      <c r="K9" s="183"/>
      <c r="L9" s="183"/>
      <c r="M9" s="183"/>
      <c r="N9" s="183"/>
      <c r="O9" s="183"/>
      <c r="P9" s="185"/>
    </row>
    <row r="10" spans="1:16" s="198" customFormat="1" ht="43.5" customHeight="1">
      <c r="A10" s="265" t="s">
        <v>676</v>
      </c>
      <c r="B10" s="265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</row>
    <row r="11" spans="1:16" s="198" customFormat="1" ht="15.75">
      <c r="A11" s="216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 ht="35.25" customHeight="1">
      <c r="A12" s="188"/>
      <c r="B12" s="260" t="s">
        <v>667</v>
      </c>
      <c r="C12" s="262" t="s">
        <v>668</v>
      </c>
      <c r="D12" s="257" t="s">
        <v>669</v>
      </c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63" t="s">
        <v>652</v>
      </c>
    </row>
    <row r="13" spans="1:16" ht="47.25">
      <c r="A13" s="189"/>
      <c r="B13" s="261"/>
      <c r="C13" s="262"/>
      <c r="D13" s="190" t="s">
        <v>3</v>
      </c>
      <c r="E13" s="191" t="s">
        <v>4</v>
      </c>
      <c r="F13" s="191" t="s">
        <v>5</v>
      </c>
      <c r="G13" s="191" t="s">
        <v>6</v>
      </c>
      <c r="H13" s="191" t="s">
        <v>7</v>
      </c>
      <c r="I13" s="191" t="s">
        <v>8</v>
      </c>
      <c r="J13" s="191" t="s">
        <v>9</v>
      </c>
      <c r="K13" s="191" t="s">
        <v>10</v>
      </c>
      <c r="L13" s="191" t="s">
        <v>11</v>
      </c>
      <c r="M13" s="191" t="s">
        <v>12</v>
      </c>
      <c r="N13" s="191" t="s">
        <v>13</v>
      </c>
      <c r="O13" s="191" t="s">
        <v>14</v>
      </c>
      <c r="P13" s="264"/>
    </row>
    <row r="14" spans="1:16" ht="31.5">
      <c r="A14" s="199"/>
      <c r="B14" s="262" t="s">
        <v>654</v>
      </c>
      <c r="C14" s="193" t="s">
        <v>673</v>
      </c>
      <c r="D14" s="194">
        <v>35.12</v>
      </c>
      <c r="E14" s="194">
        <v>33.47</v>
      </c>
      <c r="F14" s="194">
        <v>37.05</v>
      </c>
      <c r="G14" s="194">
        <v>33.73</v>
      </c>
      <c r="H14" s="194">
        <v>40.17</v>
      </c>
      <c r="I14" s="194">
        <v>35.78</v>
      </c>
      <c r="J14" s="194">
        <v>41.06</v>
      </c>
      <c r="K14" s="194">
        <v>42.6</v>
      </c>
      <c r="L14" s="194">
        <v>43.04</v>
      </c>
      <c r="M14" s="194">
        <v>42.21</v>
      </c>
      <c r="N14" s="194">
        <v>40.69</v>
      </c>
      <c r="O14" s="194">
        <v>45.37</v>
      </c>
      <c r="P14" s="196">
        <f>SUM(D14:O14)/12</f>
        <v>39.19083333333334</v>
      </c>
    </row>
    <row r="15" spans="1:16" ht="31.5">
      <c r="A15" s="199"/>
      <c r="B15" s="262"/>
      <c r="C15" s="193" t="s">
        <v>674</v>
      </c>
      <c r="D15" s="194">
        <v>43.68</v>
      </c>
      <c r="E15" s="194">
        <v>38.34</v>
      </c>
      <c r="F15" s="194">
        <v>41.07</v>
      </c>
      <c r="G15" s="194">
        <v>41.05</v>
      </c>
      <c r="H15" s="194">
        <v>43.22</v>
      </c>
      <c r="I15" s="194">
        <v>42.92</v>
      </c>
      <c r="J15" s="194">
        <v>48.82</v>
      </c>
      <c r="K15" s="194">
        <v>47.96</v>
      </c>
      <c r="L15" s="194">
        <v>44.79</v>
      </c>
      <c r="M15" s="194">
        <v>40.58</v>
      </c>
      <c r="N15" s="194">
        <v>39.89</v>
      </c>
      <c r="O15" s="195">
        <v>41.94</v>
      </c>
      <c r="P15" s="196">
        <f>SUM(D15:O15)/12</f>
        <v>42.855</v>
      </c>
    </row>
    <row r="16" spans="1:16" ht="31.5">
      <c r="A16" s="199"/>
      <c r="B16" s="262" t="s">
        <v>675</v>
      </c>
      <c r="C16" s="193" t="s">
        <v>673</v>
      </c>
      <c r="D16" s="194">
        <v>28.65</v>
      </c>
      <c r="E16" s="194">
        <v>29.44</v>
      </c>
      <c r="F16" s="194">
        <v>29.81</v>
      </c>
      <c r="G16" s="194">
        <v>26.99</v>
      </c>
      <c r="H16" s="194">
        <v>34.55</v>
      </c>
      <c r="I16" s="194">
        <v>32.31</v>
      </c>
      <c r="J16" s="194">
        <v>34.26</v>
      </c>
      <c r="K16" s="194">
        <v>41.31</v>
      </c>
      <c r="L16" s="194">
        <v>36.05</v>
      </c>
      <c r="M16" s="194">
        <v>33.06</v>
      </c>
      <c r="N16" s="194">
        <v>34.03</v>
      </c>
      <c r="O16" s="194">
        <v>25.43</v>
      </c>
      <c r="P16" s="196">
        <f>SUM(D16:O16)/12</f>
        <v>32.157500000000006</v>
      </c>
    </row>
    <row r="17" spans="1:16" ht="31.5">
      <c r="A17" s="199"/>
      <c r="B17" s="262"/>
      <c r="C17" s="193" t="s">
        <v>674</v>
      </c>
      <c r="D17" s="194">
        <v>58.36</v>
      </c>
      <c r="E17" s="194">
        <v>36.01</v>
      </c>
      <c r="F17" s="194">
        <v>38.31</v>
      </c>
      <c r="G17" s="194">
        <v>38.04</v>
      </c>
      <c r="H17" s="194">
        <v>38.31</v>
      </c>
      <c r="I17" s="194">
        <v>40</v>
      </c>
      <c r="J17" s="194">
        <v>44.14</v>
      </c>
      <c r="K17" s="194">
        <v>46.49</v>
      </c>
      <c r="L17" s="194">
        <v>44.94</v>
      </c>
      <c r="M17" s="194">
        <v>41.03</v>
      </c>
      <c r="N17" s="194">
        <v>38.05</v>
      </c>
      <c r="O17" s="194">
        <v>40.93</v>
      </c>
      <c r="P17" s="196">
        <f>SUM(D17:O17)/12</f>
        <v>42.05083333333334</v>
      </c>
    </row>
    <row r="18" spans="1:16" ht="15.75">
      <c r="A18" s="199"/>
      <c r="B18" s="199"/>
      <c r="C18" s="199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5"/>
    </row>
    <row r="19" spans="1:11" s="102" customFormat="1" ht="15" customHeight="1">
      <c r="A19" s="252" t="s">
        <v>620</v>
      </c>
      <c r="B19" s="252"/>
      <c r="C19" s="252"/>
      <c r="D19" s="103"/>
      <c r="E19" s="103"/>
      <c r="F19" s="103"/>
      <c r="G19" s="103"/>
      <c r="H19" s="103"/>
      <c r="I19" s="103"/>
      <c r="J19" s="103"/>
      <c r="K19" s="103"/>
    </row>
    <row r="20" spans="1:3" ht="15.75">
      <c r="A20" s="253" t="s">
        <v>621</v>
      </c>
      <c r="B20" s="253"/>
      <c r="C20" s="253"/>
    </row>
  </sheetData>
  <sheetProtection/>
  <mergeCells count="16">
    <mergeCell ref="A1:P1"/>
    <mergeCell ref="A10:P10"/>
    <mergeCell ref="D3:O3"/>
    <mergeCell ref="P3:P4"/>
    <mergeCell ref="B3:B4"/>
    <mergeCell ref="C3:C4"/>
    <mergeCell ref="B5:B6"/>
    <mergeCell ref="A20:C20"/>
    <mergeCell ref="B7:B8"/>
    <mergeCell ref="C12:C13"/>
    <mergeCell ref="B12:B13"/>
    <mergeCell ref="D12:O12"/>
    <mergeCell ref="P12:P13"/>
    <mergeCell ref="A19:C19"/>
    <mergeCell ref="B16:B17"/>
    <mergeCell ref="B14:B1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78"/>
  <sheetViews>
    <sheetView rightToLeft="1" zoomScalePageLayoutView="0" workbookViewId="0" topLeftCell="A1">
      <selection activeCell="E5" sqref="E5"/>
    </sheetView>
  </sheetViews>
  <sheetFormatPr defaultColWidth="9.28125" defaultRowHeight="15"/>
  <cols>
    <col min="1" max="1" width="9.28125" style="186" customWidth="1"/>
    <col min="2" max="2" width="29.7109375" style="15" customWidth="1"/>
    <col min="3" max="3" width="26.57421875" style="15" customWidth="1"/>
    <col min="4" max="4" width="27.140625" style="186" customWidth="1"/>
    <col min="5" max="5" width="27.57421875" style="186" customWidth="1"/>
    <col min="6" max="6" width="20.28125" style="16" customWidth="1"/>
    <col min="7" max="16384" width="9.28125" style="186" customWidth="1"/>
  </cols>
  <sheetData>
    <row r="1" spans="2:7" ht="48" customHeight="1">
      <c r="B1" s="268" t="s">
        <v>807</v>
      </c>
      <c r="C1" s="268"/>
      <c r="D1" s="268"/>
      <c r="E1" s="268"/>
      <c r="F1" s="268"/>
      <c r="G1" s="200"/>
    </row>
    <row r="2" spans="2:6" ht="19.5" customHeight="1">
      <c r="B2" s="186"/>
      <c r="C2" s="98"/>
      <c r="E2" s="201"/>
      <c r="F2" s="201"/>
    </row>
    <row r="3" spans="2:6" ht="30" customHeight="1">
      <c r="B3" s="206" t="s">
        <v>677</v>
      </c>
      <c r="C3" s="207" t="s">
        <v>678</v>
      </c>
      <c r="D3" s="207" t="s">
        <v>679</v>
      </c>
      <c r="E3" s="38" t="s">
        <v>680</v>
      </c>
      <c r="F3" s="186"/>
    </row>
    <row r="4" spans="2:5" s="202" customFormat="1" ht="39.75" customHeight="1">
      <c r="B4" s="192" t="s">
        <v>681</v>
      </c>
      <c r="C4" s="208">
        <f>SUM(C5:C160)</f>
        <v>701386.4</v>
      </c>
      <c r="D4" s="208">
        <f>SUM(D5:D160)</f>
        <v>2479286</v>
      </c>
      <c r="E4" s="284">
        <f>D4/C4</f>
        <v>3.5348361473789627</v>
      </c>
    </row>
    <row r="5" spans="2:5" s="202" customFormat="1" ht="31.5">
      <c r="B5" s="192" t="s">
        <v>18</v>
      </c>
      <c r="C5" s="277">
        <v>99635</v>
      </c>
      <c r="D5" s="277">
        <v>404251</v>
      </c>
      <c r="E5" s="276">
        <f aca="true" t="shared" si="0" ref="E4:E35">D5/C5</f>
        <v>4.0573192151352435</v>
      </c>
    </row>
    <row r="6" spans="2:5" s="202" customFormat="1" ht="31.5">
      <c r="B6" s="192" t="s">
        <v>684</v>
      </c>
      <c r="C6" s="277">
        <v>87936</v>
      </c>
      <c r="D6" s="277">
        <v>523250</v>
      </c>
      <c r="E6" s="276">
        <f t="shared" si="0"/>
        <v>5.950350254730713</v>
      </c>
    </row>
    <row r="7" spans="2:5" s="202" customFormat="1" ht="31.5">
      <c r="B7" s="192" t="s">
        <v>17</v>
      </c>
      <c r="C7" s="277">
        <v>83878</v>
      </c>
      <c r="D7" s="277">
        <v>422101</v>
      </c>
      <c r="E7" s="276">
        <f t="shared" si="0"/>
        <v>5.032320751567753</v>
      </c>
    </row>
    <row r="8" spans="1:5" s="202" customFormat="1" ht="31.5">
      <c r="A8" s="186"/>
      <c r="B8" s="278" t="s">
        <v>86</v>
      </c>
      <c r="C8" s="279">
        <v>39379</v>
      </c>
      <c r="D8" s="279">
        <v>113699</v>
      </c>
      <c r="E8" s="276">
        <f t="shared" si="0"/>
        <v>2.887300337743467</v>
      </c>
    </row>
    <row r="9" spans="2:5" s="202" customFormat="1" ht="31.5">
      <c r="B9" s="192" t="s">
        <v>686</v>
      </c>
      <c r="C9" s="277">
        <v>38218</v>
      </c>
      <c r="D9" s="277">
        <v>125037</v>
      </c>
      <c r="E9" s="276">
        <f t="shared" si="0"/>
        <v>3.2716782667852846</v>
      </c>
    </row>
    <row r="10" spans="1:5" s="202" customFormat="1" ht="31.5">
      <c r="A10" s="186"/>
      <c r="B10" s="278" t="s">
        <v>727</v>
      </c>
      <c r="C10" s="279">
        <v>33421</v>
      </c>
      <c r="D10" s="279">
        <v>107934</v>
      </c>
      <c r="E10" s="276">
        <f t="shared" si="0"/>
        <v>3.229526345710781</v>
      </c>
    </row>
    <row r="11" spans="1:5" s="202" customFormat="1" ht="31.5">
      <c r="A11" s="186"/>
      <c r="B11" s="278" t="s">
        <v>88</v>
      </c>
      <c r="C11" s="279">
        <v>29168</v>
      </c>
      <c r="D11" s="279">
        <v>54294</v>
      </c>
      <c r="E11" s="276">
        <f t="shared" si="0"/>
        <v>1.8614234777838727</v>
      </c>
    </row>
    <row r="12" spans="1:5" s="202" customFormat="1" ht="31.5">
      <c r="A12" s="15"/>
      <c r="B12" s="278" t="s">
        <v>794</v>
      </c>
      <c r="C12" s="280">
        <v>28927</v>
      </c>
      <c r="D12" s="280">
        <v>77101</v>
      </c>
      <c r="E12" s="276">
        <f t="shared" si="0"/>
        <v>2.6653645383206</v>
      </c>
    </row>
    <row r="13" spans="2:5" s="202" customFormat="1" ht="31.5">
      <c r="B13" s="192" t="s">
        <v>21</v>
      </c>
      <c r="C13" s="277">
        <v>27327</v>
      </c>
      <c r="D13" s="277">
        <v>81886</v>
      </c>
      <c r="E13" s="276">
        <f t="shared" si="0"/>
        <v>2.996523584733048</v>
      </c>
    </row>
    <row r="14" spans="1:5" s="202" customFormat="1" ht="31.5">
      <c r="A14" s="186"/>
      <c r="B14" s="278" t="s">
        <v>728</v>
      </c>
      <c r="C14" s="279">
        <v>22998</v>
      </c>
      <c r="D14" s="279">
        <v>47538</v>
      </c>
      <c r="E14" s="276">
        <f t="shared" si="0"/>
        <v>2.0670493086355335</v>
      </c>
    </row>
    <row r="15" spans="2:5" s="202" customFormat="1" ht="31.5">
      <c r="B15" s="192" t="s">
        <v>683</v>
      </c>
      <c r="C15" s="277">
        <v>21467</v>
      </c>
      <c r="D15" s="277">
        <v>67653</v>
      </c>
      <c r="E15" s="276">
        <f t="shared" si="0"/>
        <v>3.1514883309265382</v>
      </c>
    </row>
    <row r="16" spans="1:5" s="202" customFormat="1" ht="15.75">
      <c r="A16" s="186"/>
      <c r="B16" s="278" t="s">
        <v>801</v>
      </c>
      <c r="C16" s="279">
        <v>16740</v>
      </c>
      <c r="D16" s="279">
        <v>33936</v>
      </c>
      <c r="E16" s="276">
        <f t="shared" si="0"/>
        <v>2.0272401433691756</v>
      </c>
    </row>
    <row r="17" spans="2:5" s="202" customFormat="1" ht="31.5">
      <c r="B17" s="192" t="s">
        <v>688</v>
      </c>
      <c r="C17" s="277">
        <v>15714</v>
      </c>
      <c r="D17" s="277">
        <v>41070</v>
      </c>
      <c r="E17" s="276">
        <f t="shared" si="0"/>
        <v>2.613592974417717</v>
      </c>
    </row>
    <row r="18" spans="1:5" s="202" customFormat="1" ht="31.5">
      <c r="A18" s="186"/>
      <c r="B18" s="278" t="s">
        <v>806</v>
      </c>
      <c r="C18" s="279">
        <v>13717</v>
      </c>
      <c r="D18" s="279">
        <v>33120</v>
      </c>
      <c r="E18" s="276">
        <f t="shared" si="0"/>
        <v>2.414522125829263</v>
      </c>
    </row>
    <row r="19" spans="1:5" s="202" customFormat="1" ht="31.5">
      <c r="A19" s="186"/>
      <c r="B19" s="278" t="s">
        <v>782</v>
      </c>
      <c r="C19" s="279">
        <v>12213</v>
      </c>
      <c r="D19" s="279">
        <v>25042</v>
      </c>
      <c r="E19" s="276">
        <f t="shared" si="0"/>
        <v>2.0504380578072547</v>
      </c>
    </row>
    <row r="20" spans="1:5" s="202" customFormat="1" ht="31.5">
      <c r="A20" s="186"/>
      <c r="B20" s="278" t="s">
        <v>757</v>
      </c>
      <c r="C20" s="279">
        <v>9815</v>
      </c>
      <c r="D20" s="279">
        <v>21625</v>
      </c>
      <c r="E20" s="276">
        <f t="shared" si="0"/>
        <v>2.2032603158430972</v>
      </c>
    </row>
    <row r="21" spans="1:5" s="202" customFormat="1" ht="31.5">
      <c r="A21" s="186"/>
      <c r="B21" s="278" t="s">
        <v>46</v>
      </c>
      <c r="C21" s="279">
        <v>7177</v>
      </c>
      <c r="D21" s="279">
        <v>13914</v>
      </c>
      <c r="E21" s="276">
        <f t="shared" si="0"/>
        <v>1.9386930472342205</v>
      </c>
    </row>
    <row r="22" spans="1:5" s="202" customFormat="1" ht="31.5">
      <c r="A22" s="186"/>
      <c r="B22" s="278" t="s">
        <v>114</v>
      </c>
      <c r="C22" s="279">
        <v>6313</v>
      </c>
      <c r="D22" s="279">
        <v>14599</v>
      </c>
      <c r="E22" s="276">
        <f t="shared" si="0"/>
        <v>2.3125297006177727</v>
      </c>
    </row>
    <row r="23" spans="1:5" s="202" customFormat="1" ht="31.5">
      <c r="A23" s="186"/>
      <c r="B23" s="278" t="s">
        <v>81</v>
      </c>
      <c r="C23" s="279">
        <v>5836</v>
      </c>
      <c r="D23" s="279">
        <v>10522</v>
      </c>
      <c r="E23" s="276">
        <f t="shared" si="0"/>
        <v>1.8029472241261137</v>
      </c>
    </row>
    <row r="24" spans="1:5" s="202" customFormat="1" ht="31.5">
      <c r="A24" s="186"/>
      <c r="B24" s="278" t="s">
        <v>800</v>
      </c>
      <c r="C24" s="279">
        <v>5698</v>
      </c>
      <c r="D24" s="279">
        <v>14976</v>
      </c>
      <c r="E24" s="276">
        <f t="shared" si="0"/>
        <v>2.628290628290628</v>
      </c>
    </row>
    <row r="25" spans="2:10" ht="31.5">
      <c r="B25" s="278" t="s">
        <v>133</v>
      </c>
      <c r="C25" s="279">
        <v>5287</v>
      </c>
      <c r="D25" s="279">
        <v>12373</v>
      </c>
      <c r="E25" s="276">
        <f t="shared" si="0"/>
        <v>2.3402685833175716</v>
      </c>
      <c r="F25" s="186"/>
      <c r="J25" s="209"/>
    </row>
    <row r="26" spans="1:5" s="202" customFormat="1" ht="31.5">
      <c r="A26" s="186"/>
      <c r="B26" s="278" t="s">
        <v>796</v>
      </c>
      <c r="C26" s="279">
        <v>4996</v>
      </c>
      <c r="D26" s="279">
        <v>11070</v>
      </c>
      <c r="E26" s="276">
        <f t="shared" si="0"/>
        <v>2.2157726180944755</v>
      </c>
    </row>
    <row r="27" spans="2:5" s="202" customFormat="1" ht="31.5">
      <c r="B27" s="192" t="s">
        <v>691</v>
      </c>
      <c r="C27" s="277">
        <v>4485</v>
      </c>
      <c r="D27" s="277">
        <v>9831</v>
      </c>
      <c r="E27" s="276">
        <f t="shared" si="0"/>
        <v>2.191973244147157</v>
      </c>
    </row>
    <row r="28" spans="2:10" ht="31.5">
      <c r="B28" s="278" t="s">
        <v>780</v>
      </c>
      <c r="C28" s="279">
        <v>4188</v>
      </c>
      <c r="D28" s="279">
        <v>9297</v>
      </c>
      <c r="E28" s="276">
        <f t="shared" si="0"/>
        <v>2.219914040114613</v>
      </c>
      <c r="F28" s="186"/>
      <c r="J28" s="209"/>
    </row>
    <row r="29" spans="1:12" ht="31.5">
      <c r="A29" s="202"/>
      <c r="B29" s="192" t="s">
        <v>23</v>
      </c>
      <c r="C29" s="277">
        <v>4011</v>
      </c>
      <c r="D29" s="277">
        <v>11146</v>
      </c>
      <c r="E29" s="276">
        <f t="shared" si="0"/>
        <v>2.778858140114685</v>
      </c>
      <c r="F29" s="186"/>
      <c r="J29" s="209"/>
      <c r="L29" s="281"/>
    </row>
    <row r="30" spans="2:10" ht="31.5">
      <c r="B30" s="278" t="s">
        <v>781</v>
      </c>
      <c r="C30" s="279">
        <v>3418</v>
      </c>
      <c r="D30" s="279">
        <v>8134</v>
      </c>
      <c r="E30" s="276">
        <f t="shared" si="0"/>
        <v>2.379754242246928</v>
      </c>
      <c r="F30" s="186"/>
      <c r="J30" s="209"/>
    </row>
    <row r="31" spans="2:6" ht="31.5">
      <c r="B31" s="278" t="s">
        <v>799</v>
      </c>
      <c r="C31" s="279">
        <v>3377</v>
      </c>
      <c r="D31" s="279">
        <v>6837</v>
      </c>
      <c r="E31" s="276">
        <f t="shared" si="0"/>
        <v>2.0245780278353567</v>
      </c>
      <c r="F31" s="186"/>
    </row>
    <row r="32" spans="2:6" ht="31.5">
      <c r="B32" s="278" t="s">
        <v>770</v>
      </c>
      <c r="C32" s="279">
        <v>3174</v>
      </c>
      <c r="D32" s="279">
        <v>11336</v>
      </c>
      <c r="E32" s="276">
        <f t="shared" si="0"/>
        <v>3.5715185885318212</v>
      </c>
      <c r="F32" s="186"/>
    </row>
    <row r="33" spans="1:5" s="186" customFormat="1" ht="31.5">
      <c r="A33" s="202"/>
      <c r="B33" s="192" t="s">
        <v>685</v>
      </c>
      <c r="C33" s="277">
        <v>3137</v>
      </c>
      <c r="D33" s="277">
        <v>8646</v>
      </c>
      <c r="E33" s="276">
        <f t="shared" si="0"/>
        <v>2.756136436085432</v>
      </c>
    </row>
    <row r="34" spans="2:5" s="186" customFormat="1" ht="31.5">
      <c r="B34" s="278" t="s">
        <v>787</v>
      </c>
      <c r="C34" s="279">
        <v>2929</v>
      </c>
      <c r="D34" s="279">
        <v>6985</v>
      </c>
      <c r="E34" s="276">
        <f t="shared" si="0"/>
        <v>2.3847729600546264</v>
      </c>
    </row>
    <row r="35" spans="2:5" s="186" customFormat="1" ht="31.5">
      <c r="B35" s="278" t="s">
        <v>795</v>
      </c>
      <c r="C35" s="282">
        <v>2752</v>
      </c>
      <c r="D35" s="282">
        <v>5844</v>
      </c>
      <c r="E35" s="276">
        <f t="shared" si="0"/>
        <v>2.123546511627907</v>
      </c>
    </row>
    <row r="36" spans="2:5" s="186" customFormat="1" ht="31.5">
      <c r="B36" s="278" t="s">
        <v>54</v>
      </c>
      <c r="C36" s="279">
        <v>2702</v>
      </c>
      <c r="D36" s="279">
        <v>5129</v>
      </c>
      <c r="E36" s="276">
        <f aca="true" t="shared" si="1" ref="E36:E67">D36/C36</f>
        <v>1.898223538119911</v>
      </c>
    </row>
    <row r="37" spans="2:5" s="186" customFormat="1" ht="31.5">
      <c r="B37" s="278" t="s">
        <v>797</v>
      </c>
      <c r="C37" s="279">
        <v>2679</v>
      </c>
      <c r="D37" s="279">
        <v>5636</v>
      </c>
      <c r="E37" s="276">
        <f t="shared" si="1"/>
        <v>2.1037700634565137</v>
      </c>
    </row>
    <row r="38" spans="1:5" s="186" customFormat="1" ht="31.5">
      <c r="A38" s="202"/>
      <c r="B38" s="192" t="s">
        <v>26</v>
      </c>
      <c r="C38" s="277">
        <v>2608</v>
      </c>
      <c r="D38" s="277">
        <v>5629</v>
      </c>
      <c r="E38" s="276">
        <f t="shared" si="1"/>
        <v>2.1583588957055215</v>
      </c>
    </row>
    <row r="39" spans="1:5" s="186" customFormat="1" ht="31.5">
      <c r="A39" s="202"/>
      <c r="B39" s="192" t="s">
        <v>682</v>
      </c>
      <c r="C39" s="277">
        <v>2276</v>
      </c>
      <c r="D39" s="277">
        <v>8232</v>
      </c>
      <c r="E39" s="276">
        <f t="shared" si="1"/>
        <v>3.616871704745167</v>
      </c>
    </row>
    <row r="40" spans="1:5" s="186" customFormat="1" ht="31.5">
      <c r="A40" s="202"/>
      <c r="B40" s="192" t="s">
        <v>27</v>
      </c>
      <c r="C40" s="277">
        <v>2275</v>
      </c>
      <c r="D40" s="277">
        <v>4768</v>
      </c>
      <c r="E40" s="276">
        <f t="shared" si="1"/>
        <v>2.095824175824176</v>
      </c>
    </row>
    <row r="41" spans="2:5" s="186" customFormat="1" ht="31.5">
      <c r="B41" s="278" t="s">
        <v>746</v>
      </c>
      <c r="C41" s="279">
        <v>2076</v>
      </c>
      <c r="D41" s="279">
        <v>3963</v>
      </c>
      <c r="E41" s="276">
        <f t="shared" si="1"/>
        <v>1.9089595375722543</v>
      </c>
    </row>
    <row r="42" spans="1:5" s="186" customFormat="1" ht="31.5">
      <c r="A42" s="202"/>
      <c r="B42" s="192" t="s">
        <v>28</v>
      </c>
      <c r="C42" s="277">
        <v>2062</v>
      </c>
      <c r="D42" s="277">
        <v>5096</v>
      </c>
      <c r="E42" s="276">
        <f t="shared" si="1"/>
        <v>2.4713870029097964</v>
      </c>
    </row>
    <row r="43" spans="1:5" s="186" customFormat="1" ht="31.5">
      <c r="A43" s="202"/>
      <c r="B43" s="192" t="s">
        <v>30</v>
      </c>
      <c r="C43" s="277">
        <v>1994</v>
      </c>
      <c r="D43" s="277">
        <v>5900</v>
      </c>
      <c r="E43" s="276">
        <f t="shared" si="1"/>
        <v>2.958876629889669</v>
      </c>
    </row>
    <row r="44" spans="1:5" s="186" customFormat="1" ht="31.5">
      <c r="A44" s="202"/>
      <c r="B44" s="192" t="s">
        <v>29</v>
      </c>
      <c r="C44" s="277">
        <v>1844.4</v>
      </c>
      <c r="D44" s="277">
        <v>4661</v>
      </c>
      <c r="E44" s="276">
        <f t="shared" si="1"/>
        <v>2.5271090869659507</v>
      </c>
    </row>
    <row r="45" spans="2:5" s="186" customFormat="1" ht="31.5">
      <c r="B45" s="278" t="s">
        <v>47</v>
      </c>
      <c r="C45" s="279">
        <v>1648</v>
      </c>
      <c r="D45" s="279">
        <v>4051</v>
      </c>
      <c r="E45" s="276">
        <f t="shared" si="1"/>
        <v>2.458131067961165</v>
      </c>
    </row>
    <row r="46" spans="1:5" s="186" customFormat="1" ht="31.5">
      <c r="A46" s="202"/>
      <c r="B46" s="192" t="s">
        <v>694</v>
      </c>
      <c r="C46" s="277">
        <v>1569</v>
      </c>
      <c r="D46" s="277">
        <v>3702</v>
      </c>
      <c r="E46" s="276">
        <f t="shared" si="1"/>
        <v>2.3594646271510515</v>
      </c>
    </row>
    <row r="47" spans="2:5" s="186" customFormat="1" ht="31.5">
      <c r="B47" s="278" t="s">
        <v>788</v>
      </c>
      <c r="C47" s="279">
        <v>1539</v>
      </c>
      <c r="D47" s="279">
        <v>4281</v>
      </c>
      <c r="E47" s="276">
        <f t="shared" si="1"/>
        <v>2.7816764132553606</v>
      </c>
    </row>
    <row r="48" spans="2:5" s="186" customFormat="1" ht="31.5">
      <c r="B48" s="278" t="s">
        <v>56</v>
      </c>
      <c r="C48" s="279">
        <v>1408</v>
      </c>
      <c r="D48" s="279">
        <v>3968</v>
      </c>
      <c r="E48" s="276">
        <f t="shared" si="1"/>
        <v>2.8181818181818183</v>
      </c>
    </row>
    <row r="49" spans="2:5" s="186" customFormat="1" ht="31.5">
      <c r="B49" s="278" t="s">
        <v>786</v>
      </c>
      <c r="C49" s="279">
        <v>1289</v>
      </c>
      <c r="D49" s="279">
        <v>2934</v>
      </c>
      <c r="E49" s="276">
        <f t="shared" si="1"/>
        <v>2.2761830876648563</v>
      </c>
    </row>
    <row r="50" spans="2:5" s="186" customFormat="1" ht="31.5">
      <c r="B50" s="278" t="s">
        <v>774</v>
      </c>
      <c r="C50" s="279">
        <v>1164</v>
      </c>
      <c r="D50" s="279">
        <v>3924</v>
      </c>
      <c r="E50" s="276">
        <f t="shared" si="1"/>
        <v>3.3711340206185567</v>
      </c>
    </row>
    <row r="51" spans="2:5" s="186" customFormat="1" ht="31.5">
      <c r="B51" s="278" t="s">
        <v>113</v>
      </c>
      <c r="C51" s="282">
        <v>1156</v>
      </c>
      <c r="D51" s="282">
        <v>3192</v>
      </c>
      <c r="E51" s="276">
        <f t="shared" si="1"/>
        <v>2.7612456747404845</v>
      </c>
    </row>
    <row r="52" spans="1:5" s="186" customFormat="1" ht="31.5">
      <c r="A52" s="202"/>
      <c r="B52" s="192" t="s">
        <v>689</v>
      </c>
      <c r="C52" s="277">
        <v>1150</v>
      </c>
      <c r="D52" s="277">
        <v>3297</v>
      </c>
      <c r="E52" s="276">
        <f t="shared" si="1"/>
        <v>2.8669565217391306</v>
      </c>
    </row>
    <row r="53" spans="2:5" s="186" customFormat="1" ht="31.5">
      <c r="B53" s="278" t="s">
        <v>766</v>
      </c>
      <c r="C53" s="279">
        <v>1135</v>
      </c>
      <c r="D53" s="279">
        <v>7060</v>
      </c>
      <c r="E53" s="276">
        <f t="shared" si="1"/>
        <v>6.220264317180617</v>
      </c>
    </row>
    <row r="54" spans="2:5" s="186" customFormat="1" ht="31.5">
      <c r="B54" s="278" t="s">
        <v>779</v>
      </c>
      <c r="C54" s="279">
        <v>976</v>
      </c>
      <c r="D54" s="279">
        <v>2172</v>
      </c>
      <c r="E54" s="276">
        <f t="shared" si="1"/>
        <v>2.2254098360655736</v>
      </c>
    </row>
    <row r="55" spans="2:5" s="186" customFormat="1" ht="31.5">
      <c r="B55" s="278" t="s">
        <v>772</v>
      </c>
      <c r="C55" s="279">
        <v>923</v>
      </c>
      <c r="D55" s="279">
        <v>3016</v>
      </c>
      <c r="E55" s="276">
        <f t="shared" si="1"/>
        <v>3.267605633802817</v>
      </c>
    </row>
    <row r="56" spans="2:5" s="186" customFormat="1" ht="31.5">
      <c r="B56" s="278" t="s">
        <v>803</v>
      </c>
      <c r="C56" s="279">
        <v>919</v>
      </c>
      <c r="D56" s="279">
        <v>1970</v>
      </c>
      <c r="E56" s="276">
        <f t="shared" si="1"/>
        <v>2.1436343852013056</v>
      </c>
    </row>
    <row r="57" spans="2:5" s="186" customFormat="1" ht="31.5">
      <c r="B57" s="278" t="s">
        <v>775</v>
      </c>
      <c r="C57" s="279">
        <v>917</v>
      </c>
      <c r="D57" s="279">
        <v>4727</v>
      </c>
      <c r="E57" s="276">
        <f t="shared" si="1"/>
        <v>5.154852780806979</v>
      </c>
    </row>
    <row r="58" spans="2:5" s="186" customFormat="1" ht="31.5">
      <c r="B58" s="278" t="s">
        <v>706</v>
      </c>
      <c r="C58" s="282">
        <v>898</v>
      </c>
      <c r="D58" s="282">
        <v>2101</v>
      </c>
      <c r="E58" s="276">
        <f t="shared" si="1"/>
        <v>2.3396436525612474</v>
      </c>
    </row>
    <row r="59" spans="2:5" s="186" customFormat="1" ht="31.5">
      <c r="B59" s="278" t="s">
        <v>129</v>
      </c>
      <c r="C59" s="279">
        <v>898</v>
      </c>
      <c r="D59" s="279">
        <v>2615</v>
      </c>
      <c r="E59" s="276">
        <f t="shared" si="1"/>
        <v>2.9120267260579062</v>
      </c>
    </row>
    <row r="60" spans="2:5" s="186" customFormat="1" ht="31.5">
      <c r="B60" s="278" t="s">
        <v>762</v>
      </c>
      <c r="C60" s="279">
        <v>875</v>
      </c>
      <c r="D60" s="279">
        <v>1589</v>
      </c>
      <c r="E60" s="276">
        <f t="shared" si="1"/>
        <v>1.816</v>
      </c>
    </row>
    <row r="61" spans="2:5" s="186" customFormat="1" ht="31.5">
      <c r="B61" s="278" t="s">
        <v>777</v>
      </c>
      <c r="C61" s="279">
        <v>742</v>
      </c>
      <c r="D61" s="279">
        <v>1481</v>
      </c>
      <c r="E61" s="276">
        <f t="shared" si="1"/>
        <v>1.9959568733153639</v>
      </c>
    </row>
    <row r="62" spans="2:5" s="186" customFormat="1" ht="31.5">
      <c r="B62" s="278" t="s">
        <v>866</v>
      </c>
      <c r="C62" s="279">
        <v>736</v>
      </c>
      <c r="D62" s="279">
        <v>1548</v>
      </c>
      <c r="E62" s="276">
        <f t="shared" si="1"/>
        <v>2.1032608695652173</v>
      </c>
    </row>
    <row r="63" spans="2:5" s="186" customFormat="1" ht="31.5">
      <c r="B63" s="278" t="s">
        <v>747</v>
      </c>
      <c r="C63" s="279">
        <v>710</v>
      </c>
      <c r="D63" s="279">
        <v>1176</v>
      </c>
      <c r="E63" s="276">
        <f t="shared" si="1"/>
        <v>1.656338028169014</v>
      </c>
    </row>
    <row r="64" spans="2:5" s="186" customFormat="1" ht="31.5">
      <c r="B64" s="278" t="s">
        <v>738</v>
      </c>
      <c r="C64" s="279">
        <v>662</v>
      </c>
      <c r="D64" s="279">
        <v>1965</v>
      </c>
      <c r="E64" s="276">
        <f t="shared" si="1"/>
        <v>2.9682779456193353</v>
      </c>
    </row>
    <row r="65" spans="2:6" ht="31.5">
      <c r="B65" s="278" t="s">
        <v>730</v>
      </c>
      <c r="C65" s="279">
        <v>654</v>
      </c>
      <c r="D65" s="279">
        <v>1317</v>
      </c>
      <c r="E65" s="276">
        <f t="shared" si="1"/>
        <v>2.0137614678899083</v>
      </c>
      <c r="F65" s="186"/>
    </row>
    <row r="66" spans="2:6" ht="31.5">
      <c r="B66" s="278" t="s">
        <v>758</v>
      </c>
      <c r="C66" s="279">
        <v>634</v>
      </c>
      <c r="D66" s="279">
        <v>1213</v>
      </c>
      <c r="E66" s="276">
        <f t="shared" si="1"/>
        <v>1.913249211356467</v>
      </c>
      <c r="F66" s="186"/>
    </row>
    <row r="67" spans="2:10" ht="31.5">
      <c r="B67" s="278" t="s">
        <v>37</v>
      </c>
      <c r="C67" s="279">
        <v>619</v>
      </c>
      <c r="D67" s="279">
        <v>1606</v>
      </c>
      <c r="E67" s="276">
        <f t="shared" si="1"/>
        <v>2.594507269789984</v>
      </c>
      <c r="F67" s="186"/>
      <c r="J67" s="209"/>
    </row>
    <row r="68" spans="2:6" ht="31.5">
      <c r="B68" s="278" t="s">
        <v>798</v>
      </c>
      <c r="C68" s="279">
        <v>581</v>
      </c>
      <c r="D68" s="279">
        <v>1268</v>
      </c>
      <c r="E68" s="276">
        <f aca="true" t="shared" si="2" ref="E68:E97">D68/C68</f>
        <v>2.1824440619621344</v>
      </c>
      <c r="F68" s="186"/>
    </row>
    <row r="69" spans="2:6" ht="31.5">
      <c r="B69" s="278" t="s">
        <v>761</v>
      </c>
      <c r="C69" s="279">
        <v>529</v>
      </c>
      <c r="D69" s="279">
        <v>1420</v>
      </c>
      <c r="E69" s="276">
        <f t="shared" si="2"/>
        <v>2.6843100189035916</v>
      </c>
      <c r="F69" s="186"/>
    </row>
    <row r="70" spans="2:10" ht="31.5">
      <c r="B70" s="278" t="s">
        <v>765</v>
      </c>
      <c r="C70" s="279">
        <v>489</v>
      </c>
      <c r="D70" s="279">
        <v>1232</v>
      </c>
      <c r="E70" s="276">
        <f t="shared" si="2"/>
        <v>2.5194274028629855</v>
      </c>
      <c r="F70" s="186"/>
      <c r="J70" s="209"/>
    </row>
    <row r="71" spans="2:6" ht="31.5">
      <c r="B71" s="278" t="s">
        <v>65</v>
      </c>
      <c r="C71" s="279">
        <v>482</v>
      </c>
      <c r="D71" s="279">
        <v>1051</v>
      </c>
      <c r="E71" s="276">
        <f t="shared" si="2"/>
        <v>2.180497925311203</v>
      </c>
      <c r="F71" s="186"/>
    </row>
    <row r="72" spans="2:6" ht="31.5">
      <c r="B72" s="278" t="s">
        <v>805</v>
      </c>
      <c r="C72" s="279">
        <v>480</v>
      </c>
      <c r="D72" s="279">
        <v>1277</v>
      </c>
      <c r="E72" s="276">
        <f t="shared" si="2"/>
        <v>2.660416666666667</v>
      </c>
      <c r="F72" s="186"/>
    </row>
    <row r="73" spans="2:6" ht="31.5">
      <c r="B73" s="278" t="s">
        <v>710</v>
      </c>
      <c r="C73" s="279">
        <v>430</v>
      </c>
      <c r="D73" s="279">
        <v>1285</v>
      </c>
      <c r="E73" s="276">
        <f t="shared" si="2"/>
        <v>2.988372093023256</v>
      </c>
      <c r="F73" s="186"/>
    </row>
    <row r="74" spans="2:6" ht="31.5">
      <c r="B74" s="278" t="s">
        <v>718</v>
      </c>
      <c r="C74" s="279">
        <v>378</v>
      </c>
      <c r="D74" s="279">
        <v>919</v>
      </c>
      <c r="E74" s="276">
        <f t="shared" si="2"/>
        <v>2.431216931216931</v>
      </c>
      <c r="F74" s="186"/>
    </row>
    <row r="75" spans="2:6" ht="31.5">
      <c r="B75" s="278" t="s">
        <v>767</v>
      </c>
      <c r="C75" s="279">
        <v>364</v>
      </c>
      <c r="D75" s="279">
        <v>1618</v>
      </c>
      <c r="E75" s="276">
        <f t="shared" si="2"/>
        <v>4.445054945054945</v>
      </c>
      <c r="F75" s="186"/>
    </row>
    <row r="76" spans="2:6" ht="31.5">
      <c r="B76" s="278" t="s">
        <v>760</v>
      </c>
      <c r="C76" s="279">
        <v>320</v>
      </c>
      <c r="D76" s="279">
        <v>885</v>
      </c>
      <c r="E76" s="276">
        <f t="shared" si="2"/>
        <v>2.765625</v>
      </c>
      <c r="F76" s="186"/>
    </row>
    <row r="77" spans="2:6" ht="31.5">
      <c r="B77" s="278" t="s">
        <v>756</v>
      </c>
      <c r="C77" s="279">
        <v>307</v>
      </c>
      <c r="D77" s="279">
        <v>763</v>
      </c>
      <c r="E77" s="276">
        <f t="shared" si="2"/>
        <v>2.485342019543974</v>
      </c>
      <c r="F77" s="186"/>
    </row>
    <row r="78" spans="2:6" ht="31.5">
      <c r="B78" s="278" t="s">
        <v>726</v>
      </c>
      <c r="C78" s="282">
        <v>276</v>
      </c>
      <c r="D78" s="282">
        <v>670</v>
      </c>
      <c r="E78" s="276">
        <f t="shared" si="2"/>
        <v>2.427536231884058</v>
      </c>
      <c r="F78" s="186"/>
    </row>
    <row r="79" spans="2:6" ht="31.5">
      <c r="B79" s="278" t="s">
        <v>768</v>
      </c>
      <c r="C79" s="279">
        <v>261</v>
      </c>
      <c r="D79" s="279">
        <v>1066</v>
      </c>
      <c r="E79" s="276">
        <f t="shared" si="2"/>
        <v>4.084291187739463</v>
      </c>
      <c r="F79" s="186"/>
    </row>
    <row r="80" spans="2:6" ht="47.25">
      <c r="B80" s="283" t="s">
        <v>733</v>
      </c>
      <c r="C80" s="279">
        <v>242</v>
      </c>
      <c r="D80" s="279">
        <v>1045</v>
      </c>
      <c r="E80" s="276">
        <f t="shared" si="2"/>
        <v>4.318181818181818</v>
      </c>
      <c r="F80" s="186"/>
    </row>
    <row r="81" spans="2:6" ht="31.5">
      <c r="B81" s="278" t="s">
        <v>751</v>
      </c>
      <c r="C81" s="279">
        <v>209</v>
      </c>
      <c r="D81" s="279">
        <v>1202</v>
      </c>
      <c r="E81" s="276">
        <f t="shared" si="2"/>
        <v>5.751196172248804</v>
      </c>
      <c r="F81" s="186"/>
    </row>
    <row r="82" spans="2:6" ht="31.5">
      <c r="B82" s="278" t="s">
        <v>745</v>
      </c>
      <c r="C82" s="279">
        <v>199</v>
      </c>
      <c r="D82" s="279">
        <v>369</v>
      </c>
      <c r="E82" s="276">
        <f t="shared" si="2"/>
        <v>1.8542713567839195</v>
      </c>
      <c r="F82" s="186"/>
    </row>
    <row r="83" spans="2:6" ht="31.5">
      <c r="B83" s="278" t="s">
        <v>776</v>
      </c>
      <c r="C83" s="279">
        <v>197</v>
      </c>
      <c r="D83" s="279">
        <v>372</v>
      </c>
      <c r="E83" s="276">
        <f t="shared" si="2"/>
        <v>1.8883248730964468</v>
      </c>
      <c r="F83" s="186"/>
    </row>
    <row r="84" spans="2:6" ht="31.5">
      <c r="B84" s="278" t="s">
        <v>698</v>
      </c>
      <c r="C84" s="279">
        <v>196</v>
      </c>
      <c r="D84" s="279">
        <v>486</v>
      </c>
      <c r="E84" s="276">
        <f t="shared" si="2"/>
        <v>2.479591836734694</v>
      </c>
      <c r="F84" s="186"/>
    </row>
    <row r="85" spans="2:6" ht="31.5">
      <c r="B85" s="278" t="s">
        <v>76</v>
      </c>
      <c r="C85" s="279">
        <v>192</v>
      </c>
      <c r="D85" s="279">
        <v>509</v>
      </c>
      <c r="E85" s="276">
        <f t="shared" si="2"/>
        <v>2.6510416666666665</v>
      </c>
      <c r="F85" s="186"/>
    </row>
    <row r="86" spans="2:6" ht="31.5">
      <c r="B86" s="278" t="s">
        <v>704</v>
      </c>
      <c r="C86" s="279">
        <v>160</v>
      </c>
      <c r="D86" s="279">
        <v>350</v>
      </c>
      <c r="E86" s="276">
        <f t="shared" si="2"/>
        <v>2.1875</v>
      </c>
      <c r="F86" s="186"/>
    </row>
    <row r="87" spans="2:6" ht="31.5">
      <c r="B87" s="278" t="s">
        <v>755</v>
      </c>
      <c r="C87" s="279">
        <v>153</v>
      </c>
      <c r="D87" s="279">
        <v>445</v>
      </c>
      <c r="E87" s="276">
        <f t="shared" si="2"/>
        <v>2.9084967320261437</v>
      </c>
      <c r="F87" s="186"/>
    </row>
    <row r="88" spans="2:6" ht="31.5">
      <c r="B88" s="278" t="s">
        <v>696</v>
      </c>
      <c r="C88" s="282">
        <v>152</v>
      </c>
      <c r="D88" s="282">
        <v>305</v>
      </c>
      <c r="E88" s="276">
        <f t="shared" si="2"/>
        <v>2.0065789473684212</v>
      </c>
      <c r="F88" s="186"/>
    </row>
    <row r="89" spans="2:6" ht="31.5">
      <c r="B89" s="278" t="s">
        <v>705</v>
      </c>
      <c r="C89" s="279">
        <v>147</v>
      </c>
      <c r="D89" s="279">
        <v>407</v>
      </c>
      <c r="E89" s="276">
        <f t="shared" si="2"/>
        <v>2.7687074829931975</v>
      </c>
      <c r="F89" s="186"/>
    </row>
    <row r="90" spans="2:6" ht="31.5">
      <c r="B90" s="278" t="s">
        <v>759</v>
      </c>
      <c r="C90" s="279">
        <v>144</v>
      </c>
      <c r="D90" s="279">
        <v>570</v>
      </c>
      <c r="E90" s="276">
        <f t="shared" si="2"/>
        <v>3.9583333333333335</v>
      </c>
      <c r="F90" s="186"/>
    </row>
    <row r="91" spans="2:10" ht="31.5">
      <c r="B91" s="278" t="s">
        <v>49</v>
      </c>
      <c r="C91" s="279">
        <v>140</v>
      </c>
      <c r="D91" s="279">
        <v>401</v>
      </c>
      <c r="E91" s="276">
        <f t="shared" si="2"/>
        <v>2.8642857142857143</v>
      </c>
      <c r="F91" s="186"/>
      <c r="J91" s="209"/>
    </row>
    <row r="92" spans="2:6" ht="31.5">
      <c r="B92" s="278" t="s">
        <v>749</v>
      </c>
      <c r="C92" s="279">
        <v>135</v>
      </c>
      <c r="D92" s="279">
        <v>440</v>
      </c>
      <c r="E92" s="276">
        <f t="shared" si="2"/>
        <v>3.259259259259259</v>
      </c>
      <c r="F92" s="186"/>
    </row>
    <row r="93" spans="2:6" ht="31.5">
      <c r="B93" s="192" t="s">
        <v>743</v>
      </c>
      <c r="C93" s="279">
        <v>134</v>
      </c>
      <c r="D93" s="279">
        <v>282</v>
      </c>
      <c r="E93" s="276">
        <f t="shared" si="2"/>
        <v>2.1044776119402986</v>
      </c>
      <c r="F93" s="186"/>
    </row>
    <row r="94" spans="2:6" ht="31.5">
      <c r="B94" s="278" t="s">
        <v>702</v>
      </c>
      <c r="C94" s="279">
        <v>121</v>
      </c>
      <c r="D94" s="279">
        <v>363</v>
      </c>
      <c r="E94" s="276">
        <f t="shared" si="2"/>
        <v>3</v>
      </c>
      <c r="F94" s="186"/>
    </row>
    <row r="95" spans="2:6" ht="31.5">
      <c r="B95" s="278" t="s">
        <v>725</v>
      </c>
      <c r="C95" s="279">
        <v>120</v>
      </c>
      <c r="D95" s="279">
        <v>401</v>
      </c>
      <c r="E95" s="276">
        <f t="shared" si="2"/>
        <v>3.341666666666667</v>
      </c>
      <c r="F95" s="186"/>
    </row>
    <row r="96" spans="2:6" ht="31.5">
      <c r="B96" s="278" t="s">
        <v>717</v>
      </c>
      <c r="C96" s="279">
        <v>114</v>
      </c>
      <c r="D96" s="279">
        <v>252</v>
      </c>
      <c r="E96" s="276">
        <f t="shared" si="2"/>
        <v>2.210526315789474</v>
      </c>
      <c r="F96" s="186"/>
    </row>
    <row r="97" spans="2:5" s="186" customFormat="1" ht="31.5">
      <c r="B97" s="278" t="s">
        <v>719</v>
      </c>
      <c r="C97" s="279">
        <v>114</v>
      </c>
      <c r="D97" s="279">
        <v>188</v>
      </c>
      <c r="E97" s="276">
        <f t="shared" si="2"/>
        <v>1.6491228070175439</v>
      </c>
    </row>
    <row r="98" spans="2:5" s="186" customFormat="1" ht="31.5">
      <c r="B98" s="278" t="s">
        <v>85</v>
      </c>
      <c r="C98" s="279">
        <v>113</v>
      </c>
      <c r="D98" s="279">
        <v>322</v>
      </c>
      <c r="E98" s="276">
        <f aca="true" t="shared" si="3" ref="E98:E129">D98/C98</f>
        <v>2.849557522123894</v>
      </c>
    </row>
    <row r="99" spans="2:5" s="186" customFormat="1" ht="31.5">
      <c r="B99" s="278" t="s">
        <v>701</v>
      </c>
      <c r="C99" s="279">
        <v>101</v>
      </c>
      <c r="D99" s="279">
        <v>272</v>
      </c>
      <c r="E99" s="276">
        <f t="shared" si="3"/>
        <v>2.6930693069306932</v>
      </c>
    </row>
    <row r="100" spans="2:5" s="186" customFormat="1" ht="31.5">
      <c r="B100" s="278" t="s">
        <v>753</v>
      </c>
      <c r="C100" s="279">
        <v>101</v>
      </c>
      <c r="D100" s="279">
        <v>306</v>
      </c>
      <c r="E100" s="276">
        <f t="shared" si="3"/>
        <v>3.0297029702970297</v>
      </c>
    </row>
    <row r="101" spans="2:5" s="186" customFormat="1" ht="31.5">
      <c r="B101" s="278" t="s">
        <v>792</v>
      </c>
      <c r="C101" s="279">
        <v>98</v>
      </c>
      <c r="D101" s="279">
        <v>312</v>
      </c>
      <c r="E101" s="276">
        <f t="shared" si="3"/>
        <v>3.183673469387755</v>
      </c>
    </row>
    <row r="102" spans="2:5" s="186" customFormat="1" ht="31.5">
      <c r="B102" s="278" t="s">
        <v>790</v>
      </c>
      <c r="C102" s="279">
        <v>93</v>
      </c>
      <c r="D102" s="279">
        <v>356</v>
      </c>
      <c r="E102" s="276">
        <f t="shared" si="3"/>
        <v>3.827956989247312</v>
      </c>
    </row>
    <row r="103" spans="1:5" s="186" customFormat="1" ht="31.5">
      <c r="A103" s="202"/>
      <c r="B103" s="278" t="s">
        <v>867</v>
      </c>
      <c r="C103" s="277">
        <v>90</v>
      </c>
      <c r="D103" s="277">
        <v>285</v>
      </c>
      <c r="E103" s="276">
        <f t="shared" si="3"/>
        <v>3.1666666666666665</v>
      </c>
    </row>
    <row r="104" spans="2:5" s="186" customFormat="1" ht="31.5">
      <c r="B104" s="278" t="s">
        <v>716</v>
      </c>
      <c r="C104" s="279">
        <v>88</v>
      </c>
      <c r="D104" s="279">
        <v>247</v>
      </c>
      <c r="E104" s="276">
        <f t="shared" si="3"/>
        <v>2.8068181818181817</v>
      </c>
    </row>
    <row r="105" spans="2:5" s="186" customFormat="1" ht="31.5">
      <c r="B105" s="278" t="s">
        <v>714</v>
      </c>
      <c r="C105" s="279">
        <v>83</v>
      </c>
      <c r="D105" s="279">
        <v>194</v>
      </c>
      <c r="E105" s="276">
        <f t="shared" si="3"/>
        <v>2.3373493975903616</v>
      </c>
    </row>
    <row r="106" spans="2:5" s="186" customFormat="1" ht="31.5">
      <c r="B106" s="278" t="s">
        <v>709</v>
      </c>
      <c r="C106" s="279">
        <v>73</v>
      </c>
      <c r="D106" s="279">
        <v>219</v>
      </c>
      <c r="E106" s="276">
        <f t="shared" si="3"/>
        <v>3</v>
      </c>
    </row>
    <row r="107" spans="2:5" s="186" customFormat="1" ht="31.5">
      <c r="B107" s="278" t="s">
        <v>763</v>
      </c>
      <c r="C107" s="279">
        <v>73</v>
      </c>
      <c r="D107" s="279">
        <v>279</v>
      </c>
      <c r="E107" s="276">
        <f t="shared" si="3"/>
        <v>3.8219178082191783</v>
      </c>
    </row>
    <row r="108" spans="2:5" s="186" customFormat="1" ht="31.5">
      <c r="B108" s="278" t="s">
        <v>778</v>
      </c>
      <c r="C108" s="279">
        <v>71</v>
      </c>
      <c r="D108" s="279">
        <v>180</v>
      </c>
      <c r="E108" s="276">
        <f t="shared" si="3"/>
        <v>2.535211267605634</v>
      </c>
    </row>
    <row r="109" spans="2:5" s="186" customFormat="1" ht="31.5">
      <c r="B109" s="278" t="s">
        <v>700</v>
      </c>
      <c r="C109" s="279">
        <v>70</v>
      </c>
      <c r="D109" s="279">
        <v>198</v>
      </c>
      <c r="E109" s="276">
        <f t="shared" si="3"/>
        <v>2.8285714285714287</v>
      </c>
    </row>
    <row r="110" spans="2:5" s="186" customFormat="1" ht="31.5">
      <c r="B110" s="278" t="s">
        <v>724</v>
      </c>
      <c r="C110" s="279">
        <v>68</v>
      </c>
      <c r="D110" s="279">
        <v>204</v>
      </c>
      <c r="E110" s="276">
        <f t="shared" si="3"/>
        <v>3</v>
      </c>
    </row>
    <row r="111" spans="2:5" s="186" customFormat="1" ht="31.5">
      <c r="B111" s="278" t="s">
        <v>96</v>
      </c>
      <c r="C111" s="279">
        <v>67</v>
      </c>
      <c r="D111" s="279">
        <v>223</v>
      </c>
      <c r="E111" s="276">
        <f t="shared" si="3"/>
        <v>3.328358208955224</v>
      </c>
    </row>
    <row r="112" spans="2:5" s="186" customFormat="1" ht="31.5">
      <c r="B112" s="278" t="s">
        <v>804</v>
      </c>
      <c r="C112" s="279">
        <v>62</v>
      </c>
      <c r="D112" s="279">
        <v>154</v>
      </c>
      <c r="E112" s="276">
        <f t="shared" si="3"/>
        <v>2.4838709677419355</v>
      </c>
    </row>
    <row r="113" spans="2:5" s="186" customFormat="1" ht="31.5">
      <c r="B113" s="278" t="s">
        <v>715</v>
      </c>
      <c r="C113" s="279">
        <v>61</v>
      </c>
      <c r="D113" s="279">
        <v>164</v>
      </c>
      <c r="E113" s="276">
        <f t="shared" si="3"/>
        <v>2.6885245901639343</v>
      </c>
    </row>
    <row r="114" spans="2:5" s="186" customFormat="1" ht="31.5">
      <c r="B114" s="278" t="s">
        <v>764</v>
      </c>
      <c r="C114" s="279">
        <v>60</v>
      </c>
      <c r="D114" s="279">
        <v>182</v>
      </c>
      <c r="E114" s="276">
        <f t="shared" si="3"/>
        <v>3.033333333333333</v>
      </c>
    </row>
    <row r="115" spans="2:5" s="186" customFormat="1" ht="31.5">
      <c r="B115" s="278" t="s">
        <v>695</v>
      </c>
      <c r="C115" s="282">
        <v>59</v>
      </c>
      <c r="D115" s="282">
        <v>180</v>
      </c>
      <c r="E115" s="276">
        <f t="shared" si="3"/>
        <v>3.0508474576271185</v>
      </c>
    </row>
    <row r="116" spans="2:5" s="186" customFormat="1" ht="31.5">
      <c r="B116" s="278" t="s">
        <v>720</v>
      </c>
      <c r="C116" s="279">
        <v>59</v>
      </c>
      <c r="D116" s="279">
        <v>361</v>
      </c>
      <c r="E116" s="276">
        <f t="shared" si="3"/>
        <v>6.11864406779661</v>
      </c>
    </row>
    <row r="117" spans="2:5" s="186" customFormat="1" ht="31.5">
      <c r="B117" s="278" t="s">
        <v>789</v>
      </c>
      <c r="C117" s="279">
        <v>58</v>
      </c>
      <c r="D117" s="279">
        <v>240</v>
      </c>
      <c r="E117" s="276">
        <f t="shared" si="3"/>
        <v>4.137931034482759</v>
      </c>
    </row>
    <row r="118" spans="2:5" s="186" customFormat="1" ht="31.5">
      <c r="B118" s="278" t="s">
        <v>769</v>
      </c>
      <c r="C118" s="279">
        <v>52</v>
      </c>
      <c r="D118" s="279">
        <v>219</v>
      </c>
      <c r="E118" s="276">
        <f t="shared" si="3"/>
        <v>4.211538461538462</v>
      </c>
    </row>
    <row r="119" spans="2:5" s="186" customFormat="1" ht="31.5">
      <c r="B119" s="278" t="s">
        <v>708</v>
      </c>
      <c r="C119" s="279">
        <v>49</v>
      </c>
      <c r="D119" s="279">
        <v>149</v>
      </c>
      <c r="E119" s="276">
        <f t="shared" si="3"/>
        <v>3.0408163265306123</v>
      </c>
    </row>
    <row r="120" spans="2:5" s="186" customFormat="1" ht="31.5">
      <c r="B120" s="278" t="s">
        <v>40</v>
      </c>
      <c r="C120" s="279">
        <v>49</v>
      </c>
      <c r="D120" s="279">
        <v>153</v>
      </c>
      <c r="E120" s="276">
        <f t="shared" si="3"/>
        <v>3.122448979591837</v>
      </c>
    </row>
    <row r="121" spans="1:5" s="186" customFormat="1" ht="31.5">
      <c r="A121" s="202"/>
      <c r="B121" s="192" t="s">
        <v>693</v>
      </c>
      <c r="C121" s="277">
        <v>47</v>
      </c>
      <c r="D121" s="277">
        <v>138</v>
      </c>
      <c r="E121" s="276">
        <f t="shared" si="3"/>
        <v>2.9361702127659575</v>
      </c>
    </row>
    <row r="122" spans="2:5" s="186" customFormat="1" ht="31.5">
      <c r="B122" s="278" t="s">
        <v>734</v>
      </c>
      <c r="C122" s="279">
        <v>45</v>
      </c>
      <c r="D122" s="279">
        <v>127</v>
      </c>
      <c r="E122" s="276">
        <f t="shared" si="3"/>
        <v>2.8222222222222224</v>
      </c>
    </row>
    <row r="123" spans="2:5" s="186" customFormat="1" ht="31.5">
      <c r="B123" s="278" t="s">
        <v>699</v>
      </c>
      <c r="C123" s="279">
        <v>42</v>
      </c>
      <c r="D123" s="279">
        <v>125</v>
      </c>
      <c r="E123" s="276">
        <f t="shared" si="3"/>
        <v>2.9761904761904763</v>
      </c>
    </row>
    <row r="124" spans="2:5" s="186" customFormat="1" ht="31.5">
      <c r="B124" s="278" t="s">
        <v>793</v>
      </c>
      <c r="C124" s="279">
        <v>41</v>
      </c>
      <c r="D124" s="279">
        <v>138</v>
      </c>
      <c r="E124" s="276">
        <f t="shared" si="3"/>
        <v>3.3658536585365852</v>
      </c>
    </row>
    <row r="125" spans="1:5" s="186" customFormat="1" ht="31.5">
      <c r="A125" s="202"/>
      <c r="B125" s="192" t="s">
        <v>692</v>
      </c>
      <c r="C125" s="277">
        <v>40</v>
      </c>
      <c r="D125" s="277">
        <v>92</v>
      </c>
      <c r="E125" s="276">
        <f t="shared" si="3"/>
        <v>2.3</v>
      </c>
    </row>
    <row r="126" spans="2:5" s="186" customFormat="1" ht="31.5">
      <c r="B126" s="278" t="s">
        <v>773</v>
      </c>
      <c r="C126" s="279">
        <v>40</v>
      </c>
      <c r="D126" s="279">
        <v>104</v>
      </c>
      <c r="E126" s="276">
        <f t="shared" si="3"/>
        <v>2.6</v>
      </c>
    </row>
    <row r="127" spans="1:5" s="186" customFormat="1" ht="31.5">
      <c r="A127" s="186">
        <v>39</v>
      </c>
      <c r="B127" s="278" t="s">
        <v>711</v>
      </c>
      <c r="C127" s="279">
        <v>39</v>
      </c>
      <c r="D127" s="279">
        <v>177</v>
      </c>
      <c r="E127" s="276">
        <f t="shared" si="3"/>
        <v>4.538461538461538</v>
      </c>
    </row>
    <row r="128" spans="2:5" s="186" customFormat="1" ht="31.5">
      <c r="B128" s="278" t="s">
        <v>783</v>
      </c>
      <c r="C128" s="279">
        <v>34</v>
      </c>
      <c r="D128" s="279">
        <v>142</v>
      </c>
      <c r="E128" s="276">
        <f t="shared" si="3"/>
        <v>4.176470588235294</v>
      </c>
    </row>
    <row r="129" spans="2:5" s="186" customFormat="1" ht="31.5">
      <c r="B129" s="278" t="s">
        <v>736</v>
      </c>
      <c r="C129" s="279">
        <v>33</v>
      </c>
      <c r="D129" s="279">
        <v>153</v>
      </c>
      <c r="E129" s="276">
        <f t="shared" si="3"/>
        <v>4.636363636363637</v>
      </c>
    </row>
    <row r="130" spans="2:5" s="186" customFormat="1" ht="31.5">
      <c r="B130" s="278" t="s">
        <v>739</v>
      </c>
      <c r="C130" s="279">
        <v>32</v>
      </c>
      <c r="D130" s="279">
        <v>116</v>
      </c>
      <c r="E130" s="276">
        <f aca="true" t="shared" si="4" ref="E130:E160">D130/C130</f>
        <v>3.625</v>
      </c>
    </row>
    <row r="131" spans="2:5" s="186" customFormat="1" ht="31.5">
      <c r="B131" s="278" t="s">
        <v>735</v>
      </c>
      <c r="C131" s="279">
        <v>30</v>
      </c>
      <c r="D131" s="279">
        <v>96</v>
      </c>
      <c r="E131" s="276">
        <f t="shared" si="4"/>
        <v>3.2</v>
      </c>
    </row>
    <row r="132" spans="2:5" s="186" customFormat="1" ht="31.5">
      <c r="B132" s="278" t="s">
        <v>697</v>
      </c>
      <c r="C132" s="279">
        <v>29</v>
      </c>
      <c r="D132" s="279">
        <v>166</v>
      </c>
      <c r="E132" s="276">
        <f t="shared" si="4"/>
        <v>5.724137931034483</v>
      </c>
    </row>
    <row r="133" spans="2:5" s="186" customFormat="1" ht="31.5">
      <c r="B133" s="278" t="s">
        <v>741</v>
      </c>
      <c r="C133" s="279">
        <v>28</v>
      </c>
      <c r="D133" s="279">
        <v>48</v>
      </c>
      <c r="E133" s="276">
        <f t="shared" si="4"/>
        <v>1.7142857142857142</v>
      </c>
    </row>
    <row r="134" spans="2:5" s="186" customFormat="1" ht="31.5">
      <c r="B134" s="278" t="s">
        <v>754</v>
      </c>
      <c r="C134" s="279">
        <v>27</v>
      </c>
      <c r="D134" s="279">
        <v>95</v>
      </c>
      <c r="E134" s="276">
        <f t="shared" si="4"/>
        <v>3.5185185185185186</v>
      </c>
    </row>
    <row r="135" spans="2:5" s="186" customFormat="1" ht="31.5">
      <c r="B135" s="278" t="s">
        <v>784</v>
      </c>
      <c r="C135" s="279">
        <v>24</v>
      </c>
      <c r="D135" s="279">
        <v>88</v>
      </c>
      <c r="E135" s="276">
        <f t="shared" si="4"/>
        <v>3.6666666666666665</v>
      </c>
    </row>
    <row r="136" spans="2:5" s="186" customFormat="1" ht="31.5">
      <c r="B136" s="278" t="s">
        <v>740</v>
      </c>
      <c r="C136" s="279">
        <v>23</v>
      </c>
      <c r="D136" s="279">
        <v>49</v>
      </c>
      <c r="E136" s="276">
        <f t="shared" si="4"/>
        <v>2.130434782608696</v>
      </c>
    </row>
    <row r="137" spans="2:5" s="186" customFormat="1" ht="31.5">
      <c r="B137" s="278" t="s">
        <v>744</v>
      </c>
      <c r="C137" s="279">
        <v>23</v>
      </c>
      <c r="D137" s="279">
        <v>105</v>
      </c>
      <c r="E137" s="276">
        <f t="shared" si="4"/>
        <v>4.565217391304348</v>
      </c>
    </row>
    <row r="138" spans="2:5" s="186" customFormat="1" ht="31.5">
      <c r="B138" s="278" t="s">
        <v>723</v>
      </c>
      <c r="C138" s="279">
        <v>22</v>
      </c>
      <c r="D138" s="279">
        <v>41</v>
      </c>
      <c r="E138" s="276">
        <f t="shared" si="4"/>
        <v>1.8636363636363635</v>
      </c>
    </row>
    <row r="139" spans="2:5" s="186" customFormat="1" ht="31.5">
      <c r="B139" s="278" t="s">
        <v>864</v>
      </c>
      <c r="C139" s="279">
        <v>22</v>
      </c>
      <c r="D139" s="279">
        <v>110</v>
      </c>
      <c r="E139" s="276">
        <f t="shared" si="4"/>
        <v>5</v>
      </c>
    </row>
    <row r="140" spans="2:5" s="186" customFormat="1" ht="31.5">
      <c r="B140" s="278" t="s">
        <v>785</v>
      </c>
      <c r="C140" s="279">
        <v>22</v>
      </c>
      <c r="D140" s="279">
        <v>69</v>
      </c>
      <c r="E140" s="276">
        <f t="shared" si="4"/>
        <v>3.1363636363636362</v>
      </c>
    </row>
    <row r="141" spans="2:5" s="186" customFormat="1" ht="31.5">
      <c r="B141" s="278" t="s">
        <v>742</v>
      </c>
      <c r="C141" s="279">
        <v>21</v>
      </c>
      <c r="D141" s="279">
        <v>74</v>
      </c>
      <c r="E141" s="276">
        <f t="shared" si="4"/>
        <v>3.5238095238095237</v>
      </c>
    </row>
    <row r="142" spans="2:5" s="186" customFormat="1" ht="31.5">
      <c r="B142" s="278" t="s">
        <v>802</v>
      </c>
      <c r="C142" s="279">
        <v>21</v>
      </c>
      <c r="D142" s="279">
        <v>88</v>
      </c>
      <c r="E142" s="276">
        <f t="shared" si="4"/>
        <v>4.190476190476191</v>
      </c>
    </row>
    <row r="143" spans="2:5" s="186" customFormat="1" ht="31.5">
      <c r="B143" s="278" t="s">
        <v>707</v>
      </c>
      <c r="C143" s="279">
        <v>20</v>
      </c>
      <c r="D143" s="279">
        <v>76</v>
      </c>
      <c r="E143" s="276">
        <f t="shared" si="4"/>
        <v>3.8</v>
      </c>
    </row>
    <row r="144" spans="1:5" s="15" customFormat="1" ht="31.5">
      <c r="A144" s="186"/>
      <c r="B144" s="278" t="s">
        <v>737</v>
      </c>
      <c r="C144" s="279">
        <v>20</v>
      </c>
      <c r="D144" s="279">
        <v>68</v>
      </c>
      <c r="E144" s="276">
        <f t="shared" si="4"/>
        <v>3.4</v>
      </c>
    </row>
    <row r="145" spans="2:5" s="186" customFormat="1" ht="31.5">
      <c r="B145" s="278" t="s">
        <v>712</v>
      </c>
      <c r="C145" s="279">
        <v>16</v>
      </c>
      <c r="D145" s="279">
        <v>86</v>
      </c>
      <c r="E145" s="276">
        <f t="shared" si="4"/>
        <v>5.375</v>
      </c>
    </row>
    <row r="146" spans="2:5" s="186" customFormat="1" ht="31.5">
      <c r="B146" s="278" t="s">
        <v>752</v>
      </c>
      <c r="C146" s="279">
        <v>16</v>
      </c>
      <c r="D146" s="279">
        <v>100</v>
      </c>
      <c r="E146" s="276">
        <f t="shared" si="4"/>
        <v>6.25</v>
      </c>
    </row>
    <row r="147" spans="2:5" s="186" customFormat="1" ht="31.5">
      <c r="B147" s="278" t="s">
        <v>771</v>
      </c>
      <c r="C147" s="279">
        <v>15</v>
      </c>
      <c r="D147" s="279">
        <v>60</v>
      </c>
      <c r="E147" s="276">
        <f t="shared" si="4"/>
        <v>4</v>
      </c>
    </row>
    <row r="148" spans="2:5" s="186" customFormat="1" ht="31.5">
      <c r="B148" s="278" t="s">
        <v>748</v>
      </c>
      <c r="C148" s="279">
        <v>13</v>
      </c>
      <c r="D148" s="279">
        <v>49</v>
      </c>
      <c r="E148" s="276">
        <f t="shared" si="4"/>
        <v>3.769230769230769</v>
      </c>
    </row>
    <row r="149" spans="2:5" s="186" customFormat="1" ht="31.5">
      <c r="B149" s="192" t="s">
        <v>690</v>
      </c>
      <c r="C149" s="282">
        <v>12</v>
      </c>
      <c r="D149" s="282">
        <v>57</v>
      </c>
      <c r="E149" s="276">
        <f t="shared" si="4"/>
        <v>4.75</v>
      </c>
    </row>
    <row r="150" spans="2:5" s="186" customFormat="1" ht="31.5">
      <c r="B150" s="278" t="s">
        <v>721</v>
      </c>
      <c r="C150" s="279">
        <v>11</v>
      </c>
      <c r="D150" s="279">
        <v>60</v>
      </c>
      <c r="E150" s="276">
        <f t="shared" si="4"/>
        <v>5.454545454545454</v>
      </c>
    </row>
    <row r="151" spans="2:5" s="186" customFormat="1" ht="31.5">
      <c r="B151" s="278" t="s">
        <v>750</v>
      </c>
      <c r="C151" s="282">
        <v>11</v>
      </c>
      <c r="D151" s="282">
        <v>27</v>
      </c>
      <c r="E151" s="276">
        <f t="shared" si="4"/>
        <v>2.4545454545454546</v>
      </c>
    </row>
    <row r="152" spans="2:5" s="186" customFormat="1" ht="31.5">
      <c r="B152" s="278" t="s">
        <v>713</v>
      </c>
      <c r="C152" s="279">
        <v>8</v>
      </c>
      <c r="D152" s="279">
        <v>35</v>
      </c>
      <c r="E152" s="276">
        <f t="shared" si="4"/>
        <v>4.375</v>
      </c>
    </row>
    <row r="153" spans="2:5" s="186" customFormat="1" ht="31.5">
      <c r="B153" s="278" t="s">
        <v>791</v>
      </c>
      <c r="C153" s="279">
        <v>6</v>
      </c>
      <c r="D153" s="279">
        <v>21</v>
      </c>
      <c r="E153" s="276">
        <f t="shared" si="4"/>
        <v>3.5</v>
      </c>
    </row>
    <row r="154" spans="1:5" s="186" customFormat="1" ht="31.5">
      <c r="A154" s="202"/>
      <c r="B154" s="192" t="s">
        <v>687</v>
      </c>
      <c r="C154" s="277">
        <v>5</v>
      </c>
      <c r="D154" s="277">
        <v>28</v>
      </c>
      <c r="E154" s="276">
        <f t="shared" si="4"/>
        <v>5.6</v>
      </c>
    </row>
    <row r="155" spans="2:5" s="186" customFormat="1" ht="31.5">
      <c r="B155" s="278" t="s">
        <v>722</v>
      </c>
      <c r="C155" s="279">
        <v>5</v>
      </c>
      <c r="D155" s="279">
        <v>15</v>
      </c>
      <c r="E155" s="276">
        <f t="shared" si="4"/>
        <v>3</v>
      </c>
    </row>
    <row r="156" spans="2:5" s="186" customFormat="1" ht="31.5">
      <c r="B156" s="278" t="s">
        <v>732</v>
      </c>
      <c r="C156" s="282">
        <v>5</v>
      </c>
      <c r="D156" s="282">
        <v>25</v>
      </c>
      <c r="E156" s="276">
        <f t="shared" si="4"/>
        <v>5</v>
      </c>
    </row>
    <row r="157" spans="2:5" s="186" customFormat="1" ht="31.5">
      <c r="B157" s="278" t="s">
        <v>703</v>
      </c>
      <c r="C157" s="279">
        <v>2</v>
      </c>
      <c r="D157" s="279">
        <v>9</v>
      </c>
      <c r="E157" s="276">
        <f t="shared" si="4"/>
        <v>4.5</v>
      </c>
    </row>
    <row r="158" spans="2:5" s="186" customFormat="1" ht="31.5">
      <c r="B158" s="278" t="s">
        <v>731</v>
      </c>
      <c r="C158" s="279">
        <v>2</v>
      </c>
      <c r="D158" s="279">
        <v>15</v>
      </c>
      <c r="E158" s="276">
        <f t="shared" si="4"/>
        <v>7.5</v>
      </c>
    </row>
    <row r="159" spans="2:5" s="186" customFormat="1" ht="31.5">
      <c r="B159" s="278" t="s">
        <v>729</v>
      </c>
      <c r="C159" s="282">
        <v>1</v>
      </c>
      <c r="D159" s="282">
        <v>2</v>
      </c>
      <c r="E159" s="276">
        <f t="shared" si="4"/>
        <v>2</v>
      </c>
    </row>
    <row r="160" spans="2:5" s="186" customFormat="1" ht="15.75">
      <c r="B160" s="278" t="s">
        <v>865</v>
      </c>
      <c r="C160" s="279">
        <v>1</v>
      </c>
      <c r="D160" s="279">
        <v>6</v>
      </c>
      <c r="E160" s="276">
        <f t="shared" si="4"/>
        <v>6</v>
      </c>
    </row>
    <row r="161" spans="2:6" s="187" customFormat="1" ht="15.75">
      <c r="B161" s="90"/>
      <c r="C161" s="203"/>
      <c r="D161" s="203"/>
      <c r="E161" s="203"/>
      <c r="F161" s="203"/>
    </row>
    <row r="162" spans="1:11" s="102" customFormat="1" ht="15" customHeight="1">
      <c r="A162" s="252" t="s">
        <v>620</v>
      </c>
      <c r="B162" s="252"/>
      <c r="C162" s="252"/>
      <c r="D162" s="103"/>
      <c r="E162" s="103"/>
      <c r="F162" s="103"/>
      <c r="G162" s="103"/>
      <c r="H162" s="103"/>
      <c r="I162" s="103"/>
      <c r="J162" s="103"/>
      <c r="K162" s="103"/>
    </row>
    <row r="163" spans="1:3" s="161" customFormat="1" ht="15.75">
      <c r="A163" s="253" t="s">
        <v>621</v>
      </c>
      <c r="B163" s="253"/>
      <c r="C163" s="253"/>
    </row>
    <row r="164" spans="3:10" ht="15.75">
      <c r="C164" s="204"/>
      <c r="D164" s="204"/>
      <c r="E164" s="205"/>
      <c r="F164" s="186"/>
      <c r="J164" s="209"/>
    </row>
    <row r="165" spans="4:11" ht="15.75">
      <c r="D165" s="204"/>
      <c r="E165" s="204"/>
      <c r="F165" s="205"/>
      <c r="K165" s="209"/>
    </row>
    <row r="166" spans="4:11" ht="15.75">
      <c r="D166" s="204"/>
      <c r="E166" s="204"/>
      <c r="F166" s="205"/>
      <c r="K166" s="209"/>
    </row>
    <row r="167" spans="4:11" ht="15.75">
      <c r="D167" s="204"/>
      <c r="E167" s="204"/>
      <c r="F167" s="205"/>
      <c r="K167" s="209"/>
    </row>
    <row r="168" spans="4:11" ht="15.75">
      <c r="D168" s="204"/>
      <c r="E168" s="204"/>
      <c r="F168" s="205"/>
      <c r="K168" s="209"/>
    </row>
    <row r="169" spans="4:11" ht="15.75">
      <c r="D169" s="204"/>
      <c r="E169" s="204"/>
      <c r="F169" s="205"/>
      <c r="K169" s="209"/>
    </row>
    <row r="170" ht="15.75">
      <c r="K170" s="209"/>
    </row>
    <row r="171" ht="15.75">
      <c r="K171" s="209"/>
    </row>
    <row r="172" ht="15.75">
      <c r="K172" s="209"/>
    </row>
    <row r="173" ht="15.75">
      <c r="K173" s="209"/>
    </row>
    <row r="174" ht="15.75">
      <c r="K174" s="183"/>
    </row>
    <row r="175" ht="15.75">
      <c r="K175" s="183"/>
    </row>
    <row r="176" ht="15.75">
      <c r="K176" s="183"/>
    </row>
    <row r="177" ht="15.75">
      <c r="K177" s="183"/>
    </row>
    <row r="178" ht="15.75">
      <c r="K178" s="183"/>
    </row>
  </sheetData>
  <sheetProtection/>
  <mergeCells count="3">
    <mergeCell ref="B1:F1"/>
    <mergeCell ref="A162:C162"/>
    <mergeCell ref="A163:C1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588"/>
  <sheetViews>
    <sheetView rightToLeft="1" zoomScalePageLayoutView="0" workbookViewId="0" topLeftCell="A16">
      <selection activeCell="A29" sqref="A29"/>
    </sheetView>
  </sheetViews>
  <sheetFormatPr defaultColWidth="9.28125" defaultRowHeight="15"/>
  <cols>
    <col min="1" max="1" width="29.28125" style="15" customWidth="1"/>
    <col min="2" max="2" width="15.140625" style="20" customWidth="1"/>
    <col min="3" max="3" width="10.421875" style="20" customWidth="1"/>
    <col min="4" max="9" width="8.421875" style="20" bestFit="1" customWidth="1"/>
    <col min="10" max="10" width="11.57421875" style="20" customWidth="1"/>
    <col min="11" max="11" width="8.7109375" style="20" customWidth="1"/>
    <col min="12" max="12" width="12.28125" style="20" customWidth="1"/>
    <col min="13" max="13" width="12.00390625" style="20" customWidth="1"/>
    <col min="14" max="14" width="10.140625" style="21" bestFit="1" customWidth="1"/>
    <col min="15" max="18" width="9.28125" style="15" customWidth="1"/>
    <col min="19" max="19" width="1.8515625" style="15" bestFit="1" customWidth="1"/>
    <col min="20" max="16384" width="9.28125" style="15" customWidth="1"/>
  </cols>
  <sheetData>
    <row r="1" spans="1:15" s="22" customFormat="1" ht="39.75" customHeight="1">
      <c r="A1" s="231" t="s">
        <v>612</v>
      </c>
      <c r="B1" s="231"/>
      <c r="C1" s="231"/>
      <c r="D1" s="231"/>
      <c r="E1" s="231"/>
      <c r="F1" s="231"/>
      <c r="G1" s="231"/>
      <c r="H1" s="231"/>
      <c r="I1" s="231"/>
      <c r="J1" s="231"/>
      <c r="K1" s="50"/>
      <c r="L1" s="50"/>
      <c r="M1" s="50"/>
      <c r="N1" s="50"/>
      <c r="O1" s="47"/>
    </row>
    <row r="2" spans="1:15" s="22" customFormat="1" ht="39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7"/>
    </row>
    <row r="3" spans="1:14" s="24" customFormat="1" ht="63">
      <c r="A3" s="49" t="s">
        <v>610</v>
      </c>
      <c r="B3" s="26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</row>
    <row r="4" spans="1:14" s="13" customFormat="1" ht="30" customHeight="1">
      <c r="A4" s="27" t="s">
        <v>16</v>
      </c>
      <c r="B4" s="60">
        <f>B5+B34+B81+B121+B157+B212+B231</f>
        <v>363148</v>
      </c>
      <c r="C4" s="60">
        <f aca="true" t="shared" si="0" ref="C4:N4">C5+C34+C81+C121+C157+C212+C231</f>
        <v>319416</v>
      </c>
      <c r="D4" s="60">
        <f t="shared" si="0"/>
        <v>411457</v>
      </c>
      <c r="E4" s="60">
        <f t="shared" si="0"/>
        <v>481387</v>
      </c>
      <c r="F4" s="60">
        <f t="shared" si="0"/>
        <v>484717</v>
      </c>
      <c r="G4" s="60">
        <f t="shared" si="0"/>
        <v>546426</v>
      </c>
      <c r="H4" s="60">
        <f t="shared" si="0"/>
        <v>716847</v>
      </c>
      <c r="I4" s="60">
        <f t="shared" si="0"/>
        <v>683794</v>
      </c>
      <c r="J4" s="60">
        <f t="shared" si="0"/>
        <v>619332</v>
      </c>
      <c r="K4" s="60">
        <f t="shared" si="0"/>
        <v>529821</v>
      </c>
      <c r="L4" s="60">
        <f t="shared" si="0"/>
        <v>462162</v>
      </c>
      <c r="M4" s="60">
        <f t="shared" si="0"/>
        <v>563093</v>
      </c>
      <c r="N4" s="60">
        <f t="shared" si="0"/>
        <v>6180089</v>
      </c>
    </row>
    <row r="5" spans="1:14" s="13" customFormat="1" ht="30" customHeight="1">
      <c r="A5" s="221" t="s">
        <v>863</v>
      </c>
      <c r="B5" s="220">
        <f>B6+B29</f>
        <v>307098</v>
      </c>
      <c r="C5" s="220">
        <f aca="true" t="shared" si="1" ref="C5:N5">C6+C29</f>
        <v>265532</v>
      </c>
      <c r="D5" s="220">
        <f t="shared" si="1"/>
        <v>341289</v>
      </c>
      <c r="E5" s="220">
        <f t="shared" si="1"/>
        <v>401716</v>
      </c>
      <c r="F5" s="220">
        <f t="shared" si="1"/>
        <v>399252</v>
      </c>
      <c r="G5" s="220">
        <f t="shared" si="1"/>
        <v>437652</v>
      </c>
      <c r="H5" s="220">
        <f t="shared" si="1"/>
        <v>562038</v>
      </c>
      <c r="I5" s="220">
        <f t="shared" si="1"/>
        <v>571997</v>
      </c>
      <c r="J5" s="220">
        <f t="shared" si="1"/>
        <v>528193</v>
      </c>
      <c r="K5" s="220">
        <f t="shared" si="1"/>
        <v>451941</v>
      </c>
      <c r="L5" s="220">
        <f t="shared" si="1"/>
        <v>398653</v>
      </c>
      <c r="M5" s="220">
        <f t="shared" si="1"/>
        <v>479035</v>
      </c>
      <c r="N5" s="220">
        <f t="shared" si="1"/>
        <v>5144396</v>
      </c>
    </row>
    <row r="6" spans="1:14" s="13" customFormat="1" ht="30" customHeight="1">
      <c r="A6" s="27" t="s">
        <v>163</v>
      </c>
      <c r="B6" s="62">
        <f>SUM(B7:B28)</f>
        <v>301361</v>
      </c>
      <c r="C6" s="62">
        <f aca="true" t="shared" si="2" ref="C6:N6">SUM(C7:C28)</f>
        <v>260919</v>
      </c>
      <c r="D6" s="62">
        <f t="shared" si="2"/>
        <v>334688</v>
      </c>
      <c r="E6" s="62">
        <f t="shared" si="2"/>
        <v>394728</v>
      </c>
      <c r="F6" s="62">
        <f t="shared" si="2"/>
        <v>392584</v>
      </c>
      <c r="G6" s="62">
        <f t="shared" si="2"/>
        <v>430122</v>
      </c>
      <c r="H6" s="62">
        <f t="shared" si="2"/>
        <v>549173</v>
      </c>
      <c r="I6" s="62">
        <f t="shared" si="2"/>
        <v>562852</v>
      </c>
      <c r="J6" s="62">
        <f t="shared" si="2"/>
        <v>519998</v>
      </c>
      <c r="K6" s="62">
        <f t="shared" si="2"/>
        <v>444288</v>
      </c>
      <c r="L6" s="62">
        <f t="shared" si="2"/>
        <v>392695</v>
      </c>
      <c r="M6" s="62">
        <f t="shared" si="2"/>
        <v>472511</v>
      </c>
      <c r="N6" s="62">
        <f t="shared" si="2"/>
        <v>5055919</v>
      </c>
    </row>
    <row r="7" spans="1:15" s="13" customFormat="1" ht="30" customHeight="1">
      <c r="A7" s="28" t="s">
        <v>164</v>
      </c>
      <c r="B7" s="63">
        <v>180794</v>
      </c>
      <c r="C7" s="63">
        <v>147304</v>
      </c>
      <c r="D7" s="63">
        <v>184705</v>
      </c>
      <c r="E7" s="63">
        <v>224893</v>
      </c>
      <c r="F7" s="63">
        <v>197088</v>
      </c>
      <c r="G7" s="63">
        <v>214672</v>
      </c>
      <c r="H7" s="63">
        <v>294896</v>
      </c>
      <c r="I7" s="63">
        <v>273633</v>
      </c>
      <c r="J7" s="63">
        <v>251115</v>
      </c>
      <c r="K7" s="63">
        <v>204495</v>
      </c>
      <c r="L7" s="63">
        <v>188849</v>
      </c>
      <c r="M7" s="63">
        <v>256558</v>
      </c>
      <c r="N7" s="62">
        <f aca="true" t="shared" si="3" ref="N7:N27">SUM(B7:M7)</f>
        <v>2619002</v>
      </c>
      <c r="O7" s="14"/>
    </row>
    <row r="8" spans="1:15" s="13" customFormat="1" ht="30" customHeight="1">
      <c r="A8" s="28" t="s">
        <v>165</v>
      </c>
      <c r="B8" s="64">
        <v>85833</v>
      </c>
      <c r="C8" s="64">
        <v>82424</v>
      </c>
      <c r="D8" s="64">
        <v>113754</v>
      </c>
      <c r="E8" s="64">
        <v>132803</v>
      </c>
      <c r="F8" s="64">
        <v>155586</v>
      </c>
      <c r="G8" s="64">
        <v>177160</v>
      </c>
      <c r="H8" s="64">
        <v>200405</v>
      </c>
      <c r="I8" s="64">
        <v>235358</v>
      </c>
      <c r="J8" s="64">
        <v>223972</v>
      </c>
      <c r="K8" s="64">
        <v>205072</v>
      </c>
      <c r="L8" s="64">
        <v>167403</v>
      </c>
      <c r="M8" s="64">
        <v>176424</v>
      </c>
      <c r="N8" s="62">
        <f t="shared" si="3"/>
        <v>1956194</v>
      </c>
      <c r="O8" s="14"/>
    </row>
    <row r="9" spans="1:15" s="13" customFormat="1" ht="30" customHeight="1">
      <c r="A9" s="28" t="s">
        <v>166</v>
      </c>
      <c r="B9" s="64">
        <v>5908</v>
      </c>
      <c r="C9" s="64">
        <v>4647</v>
      </c>
      <c r="D9" s="64">
        <v>5979</v>
      </c>
      <c r="E9" s="64">
        <v>7137</v>
      </c>
      <c r="F9" s="64">
        <v>5946</v>
      </c>
      <c r="G9" s="64">
        <v>5556</v>
      </c>
      <c r="H9" s="64">
        <v>7590</v>
      </c>
      <c r="I9" s="64">
        <v>8031</v>
      </c>
      <c r="J9" s="64">
        <v>6839</v>
      </c>
      <c r="K9" s="64">
        <v>5575</v>
      </c>
      <c r="L9" s="64">
        <v>4869</v>
      </c>
      <c r="M9" s="65">
        <v>7447</v>
      </c>
      <c r="N9" s="62">
        <f t="shared" si="3"/>
        <v>75524</v>
      </c>
      <c r="O9" s="14"/>
    </row>
    <row r="10" spans="1:15" s="13" customFormat="1" ht="30" customHeight="1">
      <c r="A10" s="28" t="s">
        <v>167</v>
      </c>
      <c r="B10" s="64">
        <v>12194</v>
      </c>
      <c r="C10" s="64">
        <v>13875</v>
      </c>
      <c r="D10" s="64">
        <v>13404</v>
      </c>
      <c r="E10" s="64">
        <v>13130</v>
      </c>
      <c r="F10" s="64">
        <v>15135</v>
      </c>
      <c r="G10" s="64">
        <v>14206</v>
      </c>
      <c r="H10" s="64">
        <v>19427</v>
      </c>
      <c r="I10" s="64">
        <v>22245</v>
      </c>
      <c r="J10" s="64">
        <v>20759</v>
      </c>
      <c r="K10" s="64">
        <v>14575</v>
      </c>
      <c r="L10" s="64">
        <v>18204</v>
      </c>
      <c r="M10" s="64">
        <v>14424</v>
      </c>
      <c r="N10" s="62">
        <f t="shared" si="3"/>
        <v>191578</v>
      </c>
      <c r="O10" s="14"/>
    </row>
    <row r="11" spans="1:15" s="13" customFormat="1" ht="30" customHeight="1">
      <c r="A11" s="28" t="s">
        <v>168</v>
      </c>
      <c r="B11" s="64">
        <v>4658</v>
      </c>
      <c r="C11" s="64">
        <v>4424</v>
      </c>
      <c r="D11" s="64">
        <v>5759</v>
      </c>
      <c r="E11" s="64">
        <v>6687</v>
      </c>
      <c r="F11" s="64">
        <v>7274</v>
      </c>
      <c r="G11" s="64">
        <v>7438</v>
      </c>
      <c r="H11" s="64">
        <v>8948</v>
      </c>
      <c r="I11" s="64">
        <v>8435</v>
      </c>
      <c r="J11" s="64">
        <v>6917</v>
      </c>
      <c r="K11" s="64">
        <v>6146</v>
      </c>
      <c r="L11" s="64">
        <v>5058</v>
      </c>
      <c r="M11" s="64">
        <v>6216</v>
      </c>
      <c r="N11" s="62">
        <f t="shared" si="3"/>
        <v>77960</v>
      </c>
      <c r="O11" s="14"/>
    </row>
    <row r="12" spans="1:15" s="13" customFormat="1" ht="30" customHeight="1">
      <c r="A12" s="29" t="s">
        <v>169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2">
        <f t="shared" si="3"/>
        <v>0</v>
      </c>
      <c r="O12" s="14"/>
    </row>
    <row r="13" spans="1:15" s="13" customFormat="1" ht="30" customHeight="1">
      <c r="A13" s="28" t="s">
        <v>170</v>
      </c>
      <c r="B13" s="64">
        <v>5142</v>
      </c>
      <c r="C13" s="64">
        <v>2728</v>
      </c>
      <c r="D13" s="64">
        <v>4976</v>
      </c>
      <c r="E13" s="64">
        <v>2975</v>
      </c>
      <c r="F13" s="64">
        <v>3546</v>
      </c>
      <c r="G13" s="64">
        <v>3766</v>
      </c>
      <c r="H13" s="64">
        <v>6605</v>
      </c>
      <c r="I13" s="64">
        <v>4628</v>
      </c>
      <c r="J13" s="64">
        <v>4112</v>
      </c>
      <c r="K13" s="64">
        <v>2675</v>
      </c>
      <c r="L13" s="64">
        <v>2877</v>
      </c>
      <c r="M13" s="64">
        <v>3801</v>
      </c>
      <c r="N13" s="62">
        <f t="shared" si="3"/>
        <v>47831</v>
      </c>
      <c r="O13" s="14"/>
    </row>
    <row r="14" spans="1:15" s="13" customFormat="1" ht="30" customHeight="1">
      <c r="A14" s="28" t="s">
        <v>171</v>
      </c>
      <c r="B14" s="64">
        <v>345</v>
      </c>
      <c r="C14" s="64">
        <v>352</v>
      </c>
      <c r="D14" s="64">
        <v>433</v>
      </c>
      <c r="E14" s="64">
        <v>231</v>
      </c>
      <c r="F14" s="64">
        <v>236</v>
      </c>
      <c r="G14" s="64">
        <v>253</v>
      </c>
      <c r="H14" s="64">
        <v>344</v>
      </c>
      <c r="I14" s="64">
        <v>318</v>
      </c>
      <c r="J14" s="64">
        <v>366</v>
      </c>
      <c r="K14" s="64">
        <v>325</v>
      </c>
      <c r="L14" s="64">
        <v>283</v>
      </c>
      <c r="M14" s="64">
        <v>333</v>
      </c>
      <c r="N14" s="62">
        <f t="shared" si="3"/>
        <v>3819</v>
      </c>
      <c r="O14" s="14"/>
    </row>
    <row r="15" spans="1:15" s="13" customFormat="1" ht="30" customHeight="1">
      <c r="A15" s="28" t="s">
        <v>172</v>
      </c>
      <c r="B15" s="64">
        <v>5</v>
      </c>
      <c r="C15" s="64">
        <v>4</v>
      </c>
      <c r="D15" s="64">
        <v>3</v>
      </c>
      <c r="E15" s="64">
        <v>3</v>
      </c>
      <c r="F15" s="64">
        <v>4</v>
      </c>
      <c r="G15" s="64">
        <v>7</v>
      </c>
      <c r="H15" s="64">
        <v>0</v>
      </c>
      <c r="I15" s="64">
        <v>0</v>
      </c>
      <c r="J15" s="64">
        <v>2</v>
      </c>
      <c r="K15" s="64">
        <v>3</v>
      </c>
      <c r="L15" s="64">
        <v>2</v>
      </c>
      <c r="M15" s="64">
        <v>0</v>
      </c>
      <c r="N15" s="62">
        <f t="shared" si="3"/>
        <v>33</v>
      </c>
      <c r="O15" s="14"/>
    </row>
    <row r="16" spans="1:16" s="13" customFormat="1" ht="30" customHeight="1">
      <c r="A16" s="28" t="s">
        <v>173</v>
      </c>
      <c r="B16" s="63">
        <v>17</v>
      </c>
      <c r="C16" s="63">
        <v>20</v>
      </c>
      <c r="D16" s="63">
        <v>29</v>
      </c>
      <c r="E16" s="63">
        <v>18</v>
      </c>
      <c r="F16" s="63">
        <v>46</v>
      </c>
      <c r="G16" s="63">
        <v>47</v>
      </c>
      <c r="H16" s="63">
        <v>47</v>
      </c>
      <c r="I16" s="63">
        <v>31</v>
      </c>
      <c r="J16" s="63">
        <v>45</v>
      </c>
      <c r="K16" s="63">
        <v>38</v>
      </c>
      <c r="L16" s="63">
        <v>22</v>
      </c>
      <c r="M16" s="64">
        <v>25</v>
      </c>
      <c r="N16" s="62">
        <f t="shared" si="3"/>
        <v>385</v>
      </c>
      <c r="O16" s="14"/>
      <c r="P16" s="14"/>
    </row>
    <row r="17" spans="1:16" s="13" customFormat="1" ht="30" customHeight="1">
      <c r="A17" s="28" t="s">
        <v>174</v>
      </c>
      <c r="B17" s="63">
        <v>23</v>
      </c>
      <c r="C17" s="63">
        <v>10</v>
      </c>
      <c r="D17" s="63">
        <v>17</v>
      </c>
      <c r="E17" s="63">
        <v>19</v>
      </c>
      <c r="F17" s="63">
        <v>19</v>
      </c>
      <c r="G17" s="63">
        <v>28</v>
      </c>
      <c r="H17" s="63">
        <v>40</v>
      </c>
      <c r="I17" s="63">
        <v>19</v>
      </c>
      <c r="J17" s="63">
        <v>17</v>
      </c>
      <c r="K17" s="63">
        <v>10</v>
      </c>
      <c r="L17" s="63">
        <v>4</v>
      </c>
      <c r="M17" s="63">
        <v>21</v>
      </c>
      <c r="N17" s="62">
        <f t="shared" si="3"/>
        <v>227</v>
      </c>
      <c r="O17" s="14"/>
      <c r="P17" s="14"/>
    </row>
    <row r="18" spans="1:16" s="13" customFormat="1" ht="30" customHeight="1">
      <c r="A18" s="28" t="s">
        <v>175</v>
      </c>
      <c r="B18" s="63">
        <v>208</v>
      </c>
      <c r="C18" s="63">
        <v>233</v>
      </c>
      <c r="D18" s="63">
        <v>291</v>
      </c>
      <c r="E18" s="63">
        <v>310</v>
      </c>
      <c r="F18" s="63">
        <v>336</v>
      </c>
      <c r="G18" s="63">
        <v>258</v>
      </c>
      <c r="H18" s="63">
        <v>258</v>
      </c>
      <c r="I18" s="63">
        <v>341</v>
      </c>
      <c r="J18" s="63">
        <v>310</v>
      </c>
      <c r="K18" s="63">
        <v>275</v>
      </c>
      <c r="L18" s="63">
        <v>318</v>
      </c>
      <c r="M18" s="63">
        <v>254</v>
      </c>
      <c r="N18" s="62">
        <f t="shared" si="3"/>
        <v>3392</v>
      </c>
      <c r="O18" s="14"/>
      <c r="P18" s="14"/>
    </row>
    <row r="19" spans="1:16" s="13" customFormat="1" ht="30" customHeight="1">
      <c r="A19" s="28" t="s">
        <v>161</v>
      </c>
      <c r="B19" s="63">
        <v>617</v>
      </c>
      <c r="C19" s="63">
        <v>576</v>
      </c>
      <c r="D19" s="63">
        <v>638</v>
      </c>
      <c r="E19" s="63">
        <v>948</v>
      </c>
      <c r="F19" s="63">
        <v>928</v>
      </c>
      <c r="G19" s="63">
        <v>594</v>
      </c>
      <c r="H19" s="63">
        <v>1055</v>
      </c>
      <c r="I19" s="63">
        <v>1207</v>
      </c>
      <c r="J19" s="63">
        <v>767</v>
      </c>
      <c r="K19" s="63">
        <v>540</v>
      </c>
      <c r="L19" s="63">
        <v>978</v>
      </c>
      <c r="M19" s="63">
        <v>1374</v>
      </c>
      <c r="N19" s="62">
        <f t="shared" si="3"/>
        <v>10222</v>
      </c>
      <c r="O19" s="14"/>
      <c r="P19" s="14"/>
    </row>
    <row r="20" spans="1:16" s="13" customFormat="1" ht="30" customHeight="1">
      <c r="A20" s="28" t="s">
        <v>176</v>
      </c>
      <c r="B20" s="63">
        <v>3080</v>
      </c>
      <c r="C20" s="63">
        <v>1991</v>
      </c>
      <c r="D20" s="63">
        <v>1761</v>
      </c>
      <c r="E20" s="63">
        <v>2576</v>
      </c>
      <c r="F20" s="63">
        <v>3033</v>
      </c>
      <c r="G20" s="63">
        <v>3055</v>
      </c>
      <c r="H20" s="63">
        <v>4941</v>
      </c>
      <c r="I20" s="63">
        <v>4167</v>
      </c>
      <c r="J20" s="63">
        <v>1902</v>
      </c>
      <c r="K20" s="63">
        <v>1885</v>
      </c>
      <c r="L20" s="63">
        <v>1362</v>
      </c>
      <c r="M20" s="63">
        <v>2200</v>
      </c>
      <c r="N20" s="62">
        <f t="shared" si="3"/>
        <v>31953</v>
      </c>
      <c r="O20" s="14"/>
      <c r="P20" s="14"/>
    </row>
    <row r="21" spans="1:16" s="13" customFormat="1" ht="30" customHeight="1">
      <c r="A21" s="28" t="s">
        <v>177</v>
      </c>
      <c r="B21" s="63">
        <v>150</v>
      </c>
      <c r="C21" s="63">
        <v>162</v>
      </c>
      <c r="D21" s="63">
        <v>180</v>
      </c>
      <c r="E21" s="63">
        <v>203</v>
      </c>
      <c r="F21" s="63">
        <v>310</v>
      </c>
      <c r="G21" s="63">
        <v>259</v>
      </c>
      <c r="H21" s="63">
        <v>395</v>
      </c>
      <c r="I21" s="63">
        <v>276</v>
      </c>
      <c r="J21" s="63">
        <v>179</v>
      </c>
      <c r="K21" s="63">
        <v>194</v>
      </c>
      <c r="L21" s="63">
        <v>170</v>
      </c>
      <c r="M21" s="63">
        <v>222</v>
      </c>
      <c r="N21" s="62">
        <f t="shared" si="3"/>
        <v>2700</v>
      </c>
      <c r="O21" s="14"/>
      <c r="P21" s="14"/>
    </row>
    <row r="22" spans="1:15" s="13" customFormat="1" ht="30" customHeight="1">
      <c r="A22" s="28" t="s">
        <v>162</v>
      </c>
      <c r="B22" s="63">
        <v>353</v>
      </c>
      <c r="C22" s="63">
        <v>183</v>
      </c>
      <c r="D22" s="63">
        <v>204</v>
      </c>
      <c r="E22" s="63">
        <v>308</v>
      </c>
      <c r="F22" s="63">
        <v>301</v>
      </c>
      <c r="G22" s="63">
        <v>282</v>
      </c>
      <c r="H22" s="63">
        <v>581</v>
      </c>
      <c r="I22" s="63">
        <v>502</v>
      </c>
      <c r="J22" s="63">
        <v>282</v>
      </c>
      <c r="K22" s="63">
        <v>194</v>
      </c>
      <c r="L22" s="63">
        <v>145</v>
      </c>
      <c r="M22" s="63">
        <v>275</v>
      </c>
      <c r="N22" s="62">
        <f t="shared" si="3"/>
        <v>3610</v>
      </c>
      <c r="O22" s="14"/>
    </row>
    <row r="23" spans="1:15" s="13" customFormat="1" ht="30" customHeight="1">
      <c r="A23" s="28" t="s">
        <v>178</v>
      </c>
      <c r="B23" s="64">
        <v>569</v>
      </c>
      <c r="C23" s="64">
        <v>386</v>
      </c>
      <c r="D23" s="64">
        <v>688</v>
      </c>
      <c r="E23" s="64">
        <v>543</v>
      </c>
      <c r="F23" s="64">
        <v>714</v>
      </c>
      <c r="G23" s="64">
        <v>697</v>
      </c>
      <c r="H23" s="64">
        <v>1497</v>
      </c>
      <c r="I23" s="64">
        <v>1057</v>
      </c>
      <c r="J23" s="64">
        <v>513</v>
      </c>
      <c r="K23" s="64">
        <v>493</v>
      </c>
      <c r="L23" s="64">
        <v>451</v>
      </c>
      <c r="M23" s="63">
        <v>627</v>
      </c>
      <c r="N23" s="62">
        <f t="shared" si="3"/>
        <v>8235</v>
      </c>
      <c r="O23" s="14"/>
    </row>
    <row r="24" spans="1:14" s="13" customFormat="1" ht="30" customHeight="1">
      <c r="A24" s="30" t="s">
        <v>179</v>
      </c>
      <c r="B24" s="64">
        <v>238</v>
      </c>
      <c r="C24" s="64">
        <v>285</v>
      </c>
      <c r="D24" s="64">
        <v>378</v>
      </c>
      <c r="E24" s="64">
        <v>423</v>
      </c>
      <c r="F24" s="64">
        <v>374</v>
      </c>
      <c r="G24" s="64">
        <v>337</v>
      </c>
      <c r="H24" s="64">
        <v>369</v>
      </c>
      <c r="I24" s="64">
        <v>566</v>
      </c>
      <c r="J24" s="64">
        <v>310</v>
      </c>
      <c r="K24" s="64">
        <v>367</v>
      </c>
      <c r="L24" s="64">
        <v>280</v>
      </c>
      <c r="M24" s="64">
        <v>429</v>
      </c>
      <c r="N24" s="62">
        <f t="shared" si="3"/>
        <v>4356</v>
      </c>
    </row>
    <row r="25" spans="1:15" s="13" customFormat="1" ht="30" customHeight="1">
      <c r="A25" s="28" t="s">
        <v>180</v>
      </c>
      <c r="B25" s="64">
        <v>274</v>
      </c>
      <c r="C25" s="64">
        <v>388</v>
      </c>
      <c r="D25" s="64">
        <v>423</v>
      </c>
      <c r="E25" s="64">
        <v>389</v>
      </c>
      <c r="F25" s="64">
        <v>447</v>
      </c>
      <c r="G25" s="64">
        <v>344</v>
      </c>
      <c r="H25" s="64">
        <v>312</v>
      </c>
      <c r="I25" s="64">
        <v>483</v>
      </c>
      <c r="J25" s="64">
        <v>321</v>
      </c>
      <c r="K25" s="64">
        <v>264</v>
      </c>
      <c r="L25" s="64">
        <v>324</v>
      </c>
      <c r="M25" s="64">
        <v>430</v>
      </c>
      <c r="N25" s="62">
        <f t="shared" si="3"/>
        <v>4399</v>
      </c>
      <c r="O25" s="14"/>
    </row>
    <row r="26" spans="1:15" s="13" customFormat="1" ht="30" customHeight="1">
      <c r="A26" s="28" t="s">
        <v>181</v>
      </c>
      <c r="B26" s="63">
        <v>17</v>
      </c>
      <c r="C26" s="63">
        <v>17</v>
      </c>
      <c r="D26" s="63">
        <v>34</v>
      </c>
      <c r="E26" s="63">
        <v>20</v>
      </c>
      <c r="F26" s="63">
        <v>22</v>
      </c>
      <c r="G26" s="63">
        <v>23</v>
      </c>
      <c r="H26" s="63">
        <v>21</v>
      </c>
      <c r="I26" s="63">
        <v>22</v>
      </c>
      <c r="J26" s="63">
        <v>20</v>
      </c>
      <c r="K26" s="63">
        <v>28</v>
      </c>
      <c r="L26" s="63">
        <v>27</v>
      </c>
      <c r="M26" s="64">
        <v>21</v>
      </c>
      <c r="N26" s="62">
        <f t="shared" si="3"/>
        <v>272</v>
      </c>
      <c r="O26" s="14"/>
    </row>
    <row r="27" spans="1:15" s="13" customFormat="1" ht="30" customHeight="1">
      <c r="A27" s="28" t="s">
        <v>182</v>
      </c>
      <c r="B27" s="63">
        <v>513</v>
      </c>
      <c r="C27" s="63">
        <v>471</v>
      </c>
      <c r="D27" s="63">
        <v>506</v>
      </c>
      <c r="E27" s="63">
        <v>535</v>
      </c>
      <c r="F27" s="63">
        <v>617</v>
      </c>
      <c r="G27" s="63">
        <v>599</v>
      </c>
      <c r="H27" s="63">
        <v>742</v>
      </c>
      <c r="I27" s="63">
        <v>815</v>
      </c>
      <c r="J27" s="63">
        <v>695</v>
      </c>
      <c r="K27" s="63">
        <v>588</v>
      </c>
      <c r="L27" s="63">
        <v>470</v>
      </c>
      <c r="M27" s="63">
        <v>641</v>
      </c>
      <c r="N27" s="62">
        <f t="shared" si="3"/>
        <v>7192</v>
      </c>
      <c r="O27" s="14"/>
    </row>
    <row r="28" spans="1:14" ht="30" customHeight="1">
      <c r="A28" s="28" t="s">
        <v>183</v>
      </c>
      <c r="B28" s="40">
        <v>423</v>
      </c>
      <c r="C28" s="40">
        <v>439</v>
      </c>
      <c r="D28" s="40">
        <v>526</v>
      </c>
      <c r="E28" s="40">
        <v>577</v>
      </c>
      <c r="F28" s="40">
        <v>622</v>
      </c>
      <c r="G28" s="40">
        <v>541</v>
      </c>
      <c r="H28" s="40">
        <v>700</v>
      </c>
      <c r="I28" s="40">
        <v>718</v>
      </c>
      <c r="J28" s="40">
        <v>555</v>
      </c>
      <c r="K28" s="40">
        <v>546</v>
      </c>
      <c r="L28" s="40">
        <v>599</v>
      </c>
      <c r="M28" s="63">
        <v>789</v>
      </c>
      <c r="N28" s="62">
        <f>SUM(B28:M28)</f>
        <v>7035</v>
      </c>
    </row>
    <row r="29" spans="1:14" ht="30" customHeight="1">
      <c r="A29" s="219" t="s">
        <v>862</v>
      </c>
      <c r="B29" s="40">
        <f>SUM(B30:B33)</f>
        <v>5737</v>
      </c>
      <c r="C29" s="40">
        <f aca="true" t="shared" si="4" ref="C29:N29">SUM(C30:C33)</f>
        <v>4613</v>
      </c>
      <c r="D29" s="40">
        <f t="shared" si="4"/>
        <v>6601</v>
      </c>
      <c r="E29" s="40">
        <f t="shared" si="4"/>
        <v>6988</v>
      </c>
      <c r="F29" s="40">
        <f t="shared" si="4"/>
        <v>6668</v>
      </c>
      <c r="G29" s="40">
        <f t="shared" si="4"/>
        <v>7530</v>
      </c>
      <c r="H29" s="40">
        <f t="shared" si="4"/>
        <v>12865</v>
      </c>
      <c r="I29" s="40">
        <f t="shared" si="4"/>
        <v>9145</v>
      </c>
      <c r="J29" s="40">
        <f t="shared" si="4"/>
        <v>8195</v>
      </c>
      <c r="K29" s="40">
        <f t="shared" si="4"/>
        <v>7653</v>
      </c>
      <c r="L29" s="40">
        <f t="shared" si="4"/>
        <v>5958</v>
      </c>
      <c r="M29" s="40">
        <f t="shared" si="4"/>
        <v>6524</v>
      </c>
      <c r="N29" s="40">
        <f t="shared" si="4"/>
        <v>88477</v>
      </c>
    </row>
    <row r="30" spans="1:14" ht="30" customHeight="1">
      <c r="A30" s="32" t="s">
        <v>184</v>
      </c>
      <c r="B30" s="40">
        <v>4197</v>
      </c>
      <c r="C30" s="40">
        <v>3047</v>
      </c>
      <c r="D30" s="40">
        <v>4528</v>
      </c>
      <c r="E30" s="40">
        <v>5079</v>
      </c>
      <c r="F30" s="40">
        <v>4331</v>
      </c>
      <c r="G30" s="40">
        <v>4860</v>
      </c>
      <c r="H30" s="40">
        <v>9963</v>
      </c>
      <c r="I30" s="40">
        <v>6048</v>
      </c>
      <c r="J30" s="40">
        <v>5437</v>
      </c>
      <c r="K30" s="40">
        <v>5104</v>
      </c>
      <c r="L30" s="40">
        <v>3426</v>
      </c>
      <c r="M30" s="40">
        <v>4193</v>
      </c>
      <c r="N30" s="41">
        <f aca="true" t="shared" si="5" ref="N30:N94">SUM(B30:M30)</f>
        <v>60213</v>
      </c>
    </row>
    <row r="31" spans="1:14" ht="30" customHeight="1">
      <c r="A31" s="32" t="s">
        <v>185</v>
      </c>
      <c r="B31" s="40">
        <v>1529</v>
      </c>
      <c r="C31" s="40">
        <v>1553</v>
      </c>
      <c r="D31" s="40">
        <v>2061</v>
      </c>
      <c r="E31" s="40">
        <v>1892</v>
      </c>
      <c r="F31" s="40">
        <v>2313</v>
      </c>
      <c r="G31" s="40">
        <v>2646</v>
      </c>
      <c r="H31" s="40">
        <v>2877</v>
      </c>
      <c r="I31" s="40">
        <v>3061</v>
      </c>
      <c r="J31" s="40">
        <v>2728</v>
      </c>
      <c r="K31" s="40">
        <v>2529</v>
      </c>
      <c r="L31" s="40">
        <v>2517</v>
      </c>
      <c r="M31" s="40">
        <v>2310</v>
      </c>
      <c r="N31" s="41">
        <f t="shared" si="5"/>
        <v>28016</v>
      </c>
    </row>
    <row r="32" spans="1:14" ht="30" customHeight="1">
      <c r="A32" s="32" t="s">
        <v>186</v>
      </c>
      <c r="B32" s="40">
        <v>11</v>
      </c>
      <c r="C32" s="40">
        <v>13</v>
      </c>
      <c r="D32" s="40">
        <v>12</v>
      </c>
      <c r="E32" s="40">
        <v>17</v>
      </c>
      <c r="F32" s="40">
        <v>24</v>
      </c>
      <c r="G32" s="40">
        <v>24</v>
      </c>
      <c r="H32" s="40">
        <v>25</v>
      </c>
      <c r="I32" s="40">
        <v>36</v>
      </c>
      <c r="J32" s="40">
        <v>30</v>
      </c>
      <c r="K32" s="40">
        <v>20</v>
      </c>
      <c r="L32" s="40">
        <v>15</v>
      </c>
      <c r="M32" s="40">
        <v>21</v>
      </c>
      <c r="N32" s="41">
        <f t="shared" si="5"/>
        <v>248</v>
      </c>
    </row>
    <row r="33" spans="1:14" ht="30" customHeight="1">
      <c r="A33" s="32" t="s">
        <v>187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1">
        <f t="shared" si="5"/>
        <v>0</v>
      </c>
    </row>
    <row r="34" spans="1:14" ht="30" customHeight="1">
      <c r="A34" s="84" t="s">
        <v>368</v>
      </c>
      <c r="B34" s="85">
        <f>SUM(B35,B45,B58)</f>
        <v>4097</v>
      </c>
      <c r="C34" s="85">
        <f aca="true" t="shared" si="6" ref="C34:N34">SUM(C35,C45,C58)</f>
        <v>5017</v>
      </c>
      <c r="D34" s="85">
        <f t="shared" si="6"/>
        <v>6161</v>
      </c>
      <c r="E34" s="85">
        <f t="shared" si="6"/>
        <v>5725</v>
      </c>
      <c r="F34" s="85">
        <f t="shared" si="6"/>
        <v>7084</v>
      </c>
      <c r="G34" s="85">
        <f t="shared" si="6"/>
        <v>9527</v>
      </c>
      <c r="H34" s="85">
        <f t="shared" si="6"/>
        <v>8425</v>
      </c>
      <c r="I34" s="85">
        <f t="shared" si="6"/>
        <v>8573</v>
      </c>
      <c r="J34" s="85">
        <f t="shared" si="6"/>
        <v>7753</v>
      </c>
      <c r="K34" s="85">
        <f t="shared" si="6"/>
        <v>7841</v>
      </c>
      <c r="L34" s="85">
        <f t="shared" si="6"/>
        <v>7655</v>
      </c>
      <c r="M34" s="85">
        <f t="shared" si="6"/>
        <v>7329</v>
      </c>
      <c r="N34" s="85">
        <f t="shared" si="6"/>
        <v>85187</v>
      </c>
    </row>
    <row r="35" spans="1:14" ht="30" customHeight="1">
      <c r="A35" s="33" t="s">
        <v>193</v>
      </c>
      <c r="B35" s="41">
        <f>SUM(B36:B44)</f>
        <v>214</v>
      </c>
      <c r="C35" s="41">
        <f aca="true" t="shared" si="7" ref="C35:H35">SUM(C36:C44)</f>
        <v>206</v>
      </c>
      <c r="D35" s="41">
        <f t="shared" si="7"/>
        <v>193</v>
      </c>
      <c r="E35" s="41">
        <f t="shared" si="7"/>
        <v>143</v>
      </c>
      <c r="F35" s="41">
        <f t="shared" si="7"/>
        <v>220</v>
      </c>
      <c r="G35" s="41">
        <f t="shared" si="7"/>
        <v>370</v>
      </c>
      <c r="H35" s="41">
        <f t="shared" si="7"/>
        <v>363</v>
      </c>
      <c r="I35" s="41">
        <f>SUM(I36:I44)</f>
        <v>342</v>
      </c>
      <c r="J35" s="41">
        <f>SUM(J36:J44)</f>
        <v>257</v>
      </c>
      <c r="K35" s="41">
        <f>SUM(K36:K44)</f>
        <v>168</v>
      </c>
      <c r="L35" s="41">
        <f>SUM(L36:L44)</f>
        <v>122</v>
      </c>
      <c r="M35" s="41">
        <f>SUM(M36:M44)</f>
        <v>153</v>
      </c>
      <c r="N35" s="41">
        <f t="shared" si="5"/>
        <v>2751</v>
      </c>
    </row>
    <row r="36" spans="1:14" ht="30" customHeight="1">
      <c r="A36" s="32" t="s">
        <v>34</v>
      </c>
      <c r="B36" s="40">
        <v>10</v>
      </c>
      <c r="C36" s="40">
        <v>8</v>
      </c>
      <c r="D36" s="40">
        <v>5</v>
      </c>
      <c r="E36" s="40">
        <v>8</v>
      </c>
      <c r="F36" s="40">
        <v>21</v>
      </c>
      <c r="G36" s="40">
        <v>12</v>
      </c>
      <c r="H36" s="40">
        <v>24</v>
      </c>
      <c r="I36" s="40">
        <v>20</v>
      </c>
      <c r="J36" s="40">
        <v>23</v>
      </c>
      <c r="K36" s="40">
        <v>6</v>
      </c>
      <c r="L36" s="40">
        <v>6</v>
      </c>
      <c r="M36" s="40">
        <v>17</v>
      </c>
      <c r="N36" s="41">
        <f t="shared" si="5"/>
        <v>160</v>
      </c>
    </row>
    <row r="37" spans="1:14" ht="30" customHeight="1">
      <c r="A37" s="32" t="s">
        <v>194</v>
      </c>
      <c r="B37" s="40">
        <v>154</v>
      </c>
      <c r="C37" s="40">
        <v>138</v>
      </c>
      <c r="D37" s="40">
        <v>144</v>
      </c>
      <c r="E37" s="40">
        <v>83</v>
      </c>
      <c r="F37" s="40">
        <v>124</v>
      </c>
      <c r="G37" s="40">
        <v>177</v>
      </c>
      <c r="H37" s="40">
        <v>124</v>
      </c>
      <c r="I37" s="40">
        <v>122</v>
      </c>
      <c r="J37" s="40">
        <v>96</v>
      </c>
      <c r="K37" s="40">
        <v>77</v>
      </c>
      <c r="L37" s="40">
        <v>60</v>
      </c>
      <c r="M37" s="40">
        <v>62</v>
      </c>
      <c r="N37" s="41">
        <f t="shared" si="5"/>
        <v>1361</v>
      </c>
    </row>
    <row r="38" spans="1:14" ht="30" customHeight="1">
      <c r="A38" s="32" t="s">
        <v>195</v>
      </c>
      <c r="B38" s="40">
        <v>1</v>
      </c>
      <c r="C38" s="40">
        <v>0</v>
      </c>
      <c r="D38" s="40">
        <v>2</v>
      </c>
      <c r="E38" s="40">
        <v>1</v>
      </c>
      <c r="F38" s="40">
        <v>3</v>
      </c>
      <c r="G38" s="40">
        <v>4</v>
      </c>
      <c r="H38" s="40">
        <v>5</v>
      </c>
      <c r="I38" s="40">
        <v>3</v>
      </c>
      <c r="J38" s="40">
        <v>11</v>
      </c>
      <c r="K38" s="40">
        <v>2</v>
      </c>
      <c r="L38" s="40">
        <v>1</v>
      </c>
      <c r="M38" s="40">
        <v>1</v>
      </c>
      <c r="N38" s="41">
        <f t="shared" si="5"/>
        <v>34</v>
      </c>
    </row>
    <row r="39" spans="1:14" ht="30" customHeight="1">
      <c r="A39" s="32" t="s">
        <v>188</v>
      </c>
      <c r="B39" s="40">
        <v>2</v>
      </c>
      <c r="C39" s="40">
        <v>0</v>
      </c>
      <c r="D39" s="40">
        <v>3</v>
      </c>
      <c r="E39" s="40">
        <v>7</v>
      </c>
      <c r="F39" s="40">
        <v>3</v>
      </c>
      <c r="G39" s="40">
        <v>0</v>
      </c>
      <c r="H39" s="40">
        <v>4</v>
      </c>
      <c r="I39" s="40">
        <v>3</v>
      </c>
      <c r="J39" s="40">
        <v>2</v>
      </c>
      <c r="K39" s="40">
        <v>5</v>
      </c>
      <c r="L39" s="40">
        <v>9</v>
      </c>
      <c r="M39" s="40">
        <v>3</v>
      </c>
      <c r="N39" s="41">
        <f t="shared" si="5"/>
        <v>41</v>
      </c>
    </row>
    <row r="40" spans="1:14" ht="30" customHeight="1">
      <c r="A40" s="32" t="s">
        <v>196</v>
      </c>
      <c r="B40" s="40">
        <v>16</v>
      </c>
      <c r="C40" s="40">
        <v>30</v>
      </c>
      <c r="D40" s="40">
        <v>24</v>
      </c>
      <c r="E40" s="40">
        <v>26</v>
      </c>
      <c r="F40" s="40">
        <v>35</v>
      </c>
      <c r="G40" s="40">
        <v>131</v>
      </c>
      <c r="H40" s="40">
        <v>120</v>
      </c>
      <c r="I40" s="40">
        <v>138</v>
      </c>
      <c r="J40" s="40">
        <v>79</v>
      </c>
      <c r="K40" s="40">
        <v>58</v>
      </c>
      <c r="L40" s="40">
        <v>30</v>
      </c>
      <c r="M40" s="40">
        <v>41</v>
      </c>
      <c r="N40" s="41">
        <f t="shared" si="5"/>
        <v>728</v>
      </c>
    </row>
    <row r="41" spans="1:14" ht="30" customHeight="1">
      <c r="A41" s="32" t="s">
        <v>197</v>
      </c>
      <c r="B41" s="40">
        <v>2</v>
      </c>
      <c r="C41" s="40">
        <v>4</v>
      </c>
      <c r="D41" s="40">
        <v>1</v>
      </c>
      <c r="E41" s="40">
        <v>2</v>
      </c>
      <c r="F41" s="40">
        <v>0</v>
      </c>
      <c r="G41" s="40">
        <v>0</v>
      </c>
      <c r="H41" s="40">
        <v>7</v>
      </c>
      <c r="I41" s="40">
        <v>2</v>
      </c>
      <c r="J41" s="40">
        <v>1</v>
      </c>
      <c r="K41" s="40">
        <v>3</v>
      </c>
      <c r="L41" s="40">
        <v>0</v>
      </c>
      <c r="M41" s="40">
        <v>4</v>
      </c>
      <c r="N41" s="41">
        <f t="shared" si="5"/>
        <v>26</v>
      </c>
    </row>
    <row r="42" spans="1:14" ht="30" customHeight="1">
      <c r="A42" s="32" t="s">
        <v>189</v>
      </c>
      <c r="B42" s="40">
        <v>29</v>
      </c>
      <c r="C42" s="40">
        <v>26</v>
      </c>
      <c r="D42" s="40">
        <v>14</v>
      </c>
      <c r="E42" s="40">
        <v>16</v>
      </c>
      <c r="F42" s="40">
        <v>34</v>
      </c>
      <c r="G42" s="40">
        <v>46</v>
      </c>
      <c r="H42" s="40">
        <v>79</v>
      </c>
      <c r="I42" s="40">
        <v>54</v>
      </c>
      <c r="J42" s="40">
        <v>45</v>
      </c>
      <c r="K42" s="40">
        <v>17</v>
      </c>
      <c r="L42" s="40">
        <v>16</v>
      </c>
      <c r="M42" s="40">
        <v>25</v>
      </c>
      <c r="N42" s="41">
        <f t="shared" si="5"/>
        <v>401</v>
      </c>
    </row>
    <row r="43" spans="1:14" ht="30" customHeight="1">
      <c r="A43" s="32" t="s">
        <v>35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5"/>
        <v>0</v>
      </c>
    </row>
    <row r="44" spans="1:14" ht="30" customHeight="1">
      <c r="A44" s="32" t="s">
        <v>198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1">
        <f t="shared" si="5"/>
        <v>0</v>
      </c>
    </row>
    <row r="45" spans="1:14" ht="30" customHeight="1">
      <c r="A45" s="33" t="s">
        <v>190</v>
      </c>
      <c r="B45" s="41">
        <f>SUM(B46:B57)</f>
        <v>2918</v>
      </c>
      <c r="C45" s="41">
        <f aca="true" t="shared" si="8" ref="C45:H45">SUM(C46:C57)</f>
        <v>3913</v>
      </c>
      <c r="D45" s="41">
        <f t="shared" si="8"/>
        <v>4826</v>
      </c>
      <c r="E45" s="41">
        <f t="shared" si="8"/>
        <v>4247</v>
      </c>
      <c r="F45" s="41">
        <f t="shared" si="8"/>
        <v>5560</v>
      </c>
      <c r="G45" s="41">
        <f t="shared" si="8"/>
        <v>6265</v>
      </c>
      <c r="H45" s="41">
        <f t="shared" si="8"/>
        <v>5369</v>
      </c>
      <c r="I45" s="41">
        <f>SUM(I46:I57)</f>
        <v>6290</v>
      </c>
      <c r="J45" s="41">
        <f>SUM(J46:J57)</f>
        <v>5788</v>
      </c>
      <c r="K45" s="41">
        <f>SUM(K46:K57)</f>
        <v>6549</v>
      </c>
      <c r="L45" s="41">
        <f>SUM(L46:L57)</f>
        <v>6516</v>
      </c>
      <c r="M45" s="41">
        <f>SUM(M46:M57)</f>
        <v>5640</v>
      </c>
      <c r="N45" s="41">
        <f t="shared" si="5"/>
        <v>63881</v>
      </c>
    </row>
    <row r="46" spans="1:14" ht="30" customHeight="1">
      <c r="A46" s="32" t="s">
        <v>199</v>
      </c>
      <c r="B46" s="40">
        <v>3</v>
      </c>
      <c r="C46" s="40">
        <v>2</v>
      </c>
      <c r="D46" s="40">
        <v>2</v>
      </c>
      <c r="E46" s="40">
        <v>0</v>
      </c>
      <c r="F46" s="40">
        <v>3</v>
      </c>
      <c r="G46" s="40">
        <v>0</v>
      </c>
      <c r="H46" s="40">
        <v>3</v>
      </c>
      <c r="I46" s="40">
        <v>1</v>
      </c>
      <c r="J46" s="40">
        <v>2</v>
      </c>
      <c r="K46" s="40">
        <v>5</v>
      </c>
      <c r="L46" s="40">
        <v>5</v>
      </c>
      <c r="M46" s="40">
        <v>5</v>
      </c>
      <c r="N46" s="41">
        <f t="shared" si="5"/>
        <v>31</v>
      </c>
    </row>
    <row r="47" spans="1:14" ht="30" customHeight="1">
      <c r="A47" s="32" t="s">
        <v>191</v>
      </c>
      <c r="B47" s="40">
        <v>14</v>
      </c>
      <c r="C47" s="40">
        <v>8</v>
      </c>
      <c r="D47" s="40">
        <v>10</v>
      </c>
      <c r="E47" s="40">
        <v>13</v>
      </c>
      <c r="F47" s="40">
        <v>7</v>
      </c>
      <c r="G47" s="40">
        <v>10</v>
      </c>
      <c r="H47" s="40">
        <v>12</v>
      </c>
      <c r="I47" s="40">
        <v>11</v>
      </c>
      <c r="J47" s="40">
        <v>10</v>
      </c>
      <c r="K47" s="40">
        <v>18</v>
      </c>
      <c r="L47" s="40">
        <v>13</v>
      </c>
      <c r="M47" s="40">
        <v>15</v>
      </c>
      <c r="N47" s="41">
        <f t="shared" si="5"/>
        <v>141</v>
      </c>
    </row>
    <row r="48" spans="1:14" ht="30" customHeight="1">
      <c r="A48" s="32" t="s">
        <v>200</v>
      </c>
      <c r="B48" s="40">
        <v>2187</v>
      </c>
      <c r="C48" s="40">
        <v>3246</v>
      </c>
      <c r="D48" s="40">
        <v>4222</v>
      </c>
      <c r="E48" s="40">
        <v>3737</v>
      </c>
      <c r="F48" s="40">
        <v>5007</v>
      </c>
      <c r="G48" s="40">
        <v>5531</v>
      </c>
      <c r="H48" s="40">
        <v>4554</v>
      </c>
      <c r="I48" s="40">
        <v>5746</v>
      </c>
      <c r="J48" s="40">
        <v>5507</v>
      </c>
      <c r="K48" s="40">
        <v>6359</v>
      </c>
      <c r="L48" s="40">
        <v>6309</v>
      </c>
      <c r="M48" s="40">
        <v>5309</v>
      </c>
      <c r="N48" s="41">
        <f t="shared" si="5"/>
        <v>57714</v>
      </c>
    </row>
    <row r="49" spans="1:14" s="16" customFormat="1" ht="30" customHeight="1">
      <c r="A49" s="34" t="s">
        <v>201</v>
      </c>
      <c r="B49" s="66">
        <v>561</v>
      </c>
      <c r="C49" s="66">
        <v>548</v>
      </c>
      <c r="D49" s="66">
        <v>493</v>
      </c>
      <c r="E49" s="66">
        <v>383</v>
      </c>
      <c r="F49" s="66">
        <v>429</v>
      </c>
      <c r="G49" s="66">
        <v>513</v>
      </c>
      <c r="H49" s="66">
        <v>521</v>
      </c>
      <c r="I49" s="66">
        <v>337</v>
      </c>
      <c r="J49" s="66">
        <v>133</v>
      </c>
      <c r="K49" s="66">
        <v>73</v>
      </c>
      <c r="L49" s="66">
        <v>71</v>
      </c>
      <c r="M49" s="66">
        <v>146</v>
      </c>
      <c r="N49" s="67">
        <f t="shared" si="5"/>
        <v>4208</v>
      </c>
    </row>
    <row r="50" spans="1:14" ht="30" customHeight="1">
      <c r="A50" s="32" t="s">
        <v>202</v>
      </c>
      <c r="B50" s="40">
        <v>72</v>
      </c>
      <c r="C50" s="40">
        <v>30</v>
      </c>
      <c r="D50" s="40">
        <v>26</v>
      </c>
      <c r="E50" s="40">
        <v>31</v>
      </c>
      <c r="F50" s="40">
        <v>21</v>
      </c>
      <c r="G50" s="40">
        <v>57</v>
      </c>
      <c r="H50" s="40">
        <v>71</v>
      </c>
      <c r="I50" s="40">
        <v>47</v>
      </c>
      <c r="J50" s="40">
        <v>25</v>
      </c>
      <c r="K50" s="40">
        <v>18</v>
      </c>
      <c r="L50" s="40">
        <v>15</v>
      </c>
      <c r="M50" s="40">
        <v>48</v>
      </c>
      <c r="N50" s="41">
        <f t="shared" si="5"/>
        <v>461</v>
      </c>
    </row>
    <row r="51" spans="1:14" ht="30" customHeight="1">
      <c r="A51" s="32" t="s">
        <v>203</v>
      </c>
      <c r="B51" s="40">
        <v>12</v>
      </c>
      <c r="C51" s="40">
        <v>6</v>
      </c>
      <c r="D51" s="40">
        <v>10</v>
      </c>
      <c r="E51" s="40">
        <v>14</v>
      </c>
      <c r="F51" s="40">
        <v>13</v>
      </c>
      <c r="G51" s="40">
        <v>25</v>
      </c>
      <c r="H51" s="40">
        <v>35</v>
      </c>
      <c r="I51" s="40">
        <v>26</v>
      </c>
      <c r="J51" s="40">
        <v>15</v>
      </c>
      <c r="K51" s="40">
        <v>13</v>
      </c>
      <c r="L51" s="40">
        <v>11</v>
      </c>
      <c r="M51" s="40">
        <v>20</v>
      </c>
      <c r="N51" s="41">
        <f t="shared" si="5"/>
        <v>200</v>
      </c>
    </row>
    <row r="52" spans="1:14" ht="30" customHeight="1">
      <c r="A52" s="32" t="s">
        <v>204</v>
      </c>
      <c r="B52" s="40">
        <v>5</v>
      </c>
      <c r="C52" s="40">
        <v>13</v>
      </c>
      <c r="D52" s="40">
        <v>6</v>
      </c>
      <c r="E52" s="40">
        <v>6</v>
      </c>
      <c r="F52" s="40">
        <v>9</v>
      </c>
      <c r="G52" s="40">
        <v>8</v>
      </c>
      <c r="H52" s="40">
        <v>8</v>
      </c>
      <c r="I52" s="40">
        <v>14</v>
      </c>
      <c r="J52" s="40">
        <v>9</v>
      </c>
      <c r="K52" s="40">
        <v>9</v>
      </c>
      <c r="L52" s="40">
        <v>7</v>
      </c>
      <c r="M52" s="40">
        <v>7</v>
      </c>
      <c r="N52" s="41">
        <f t="shared" si="5"/>
        <v>101</v>
      </c>
    </row>
    <row r="53" spans="1:14" ht="30" customHeight="1">
      <c r="A53" s="32" t="s">
        <v>192</v>
      </c>
      <c r="B53" s="40">
        <v>7</v>
      </c>
      <c r="C53" s="40">
        <v>4</v>
      </c>
      <c r="D53" s="40">
        <v>4</v>
      </c>
      <c r="E53" s="40">
        <v>6</v>
      </c>
      <c r="F53" s="40">
        <v>7</v>
      </c>
      <c r="G53" s="40">
        <v>3</v>
      </c>
      <c r="H53" s="40">
        <v>12</v>
      </c>
      <c r="I53" s="40">
        <v>6</v>
      </c>
      <c r="J53" s="40">
        <v>6</v>
      </c>
      <c r="K53" s="40">
        <v>2</v>
      </c>
      <c r="L53" s="40">
        <v>6</v>
      </c>
      <c r="M53" s="40">
        <v>4</v>
      </c>
      <c r="N53" s="41">
        <f t="shared" si="5"/>
        <v>67</v>
      </c>
    </row>
    <row r="54" spans="1:14" ht="30" customHeight="1">
      <c r="A54" s="32" t="s">
        <v>205</v>
      </c>
      <c r="B54" s="40">
        <v>2</v>
      </c>
      <c r="C54" s="40">
        <v>1</v>
      </c>
      <c r="D54" s="40">
        <v>1</v>
      </c>
      <c r="E54" s="40">
        <v>0</v>
      </c>
      <c r="F54" s="40">
        <v>4</v>
      </c>
      <c r="G54" s="40">
        <v>1</v>
      </c>
      <c r="H54" s="40">
        <v>2</v>
      </c>
      <c r="I54" s="40">
        <v>6</v>
      </c>
      <c r="J54" s="40">
        <v>1</v>
      </c>
      <c r="K54" s="40">
        <v>3</v>
      </c>
      <c r="L54" s="40">
        <v>1</v>
      </c>
      <c r="M54" s="40">
        <v>0</v>
      </c>
      <c r="N54" s="41">
        <f t="shared" si="5"/>
        <v>22</v>
      </c>
    </row>
    <row r="55" spans="1:14" ht="31.5">
      <c r="A55" s="36" t="s">
        <v>611</v>
      </c>
      <c r="B55" s="40">
        <v>15</v>
      </c>
      <c r="C55" s="40">
        <v>29</v>
      </c>
      <c r="D55" s="40">
        <v>16</v>
      </c>
      <c r="E55" s="40">
        <v>23</v>
      </c>
      <c r="F55" s="40">
        <v>30</v>
      </c>
      <c r="G55" s="40">
        <v>35</v>
      </c>
      <c r="H55" s="40">
        <v>35</v>
      </c>
      <c r="I55" s="40">
        <v>36</v>
      </c>
      <c r="J55" s="40">
        <v>53</v>
      </c>
      <c r="K55" s="40">
        <v>26</v>
      </c>
      <c r="L55" s="40">
        <v>37</v>
      </c>
      <c r="M55" s="40">
        <v>35</v>
      </c>
      <c r="N55" s="41">
        <f t="shared" si="5"/>
        <v>370</v>
      </c>
    </row>
    <row r="56" spans="1:14" ht="30" customHeight="1">
      <c r="A56" s="32" t="s">
        <v>206</v>
      </c>
      <c r="B56" s="40">
        <v>34</v>
      </c>
      <c r="C56" s="40">
        <v>20</v>
      </c>
      <c r="D56" s="40">
        <v>22</v>
      </c>
      <c r="E56" s="40">
        <v>26</v>
      </c>
      <c r="F56" s="40">
        <v>22</v>
      </c>
      <c r="G56" s="40">
        <v>53</v>
      </c>
      <c r="H56" s="40">
        <v>79</v>
      </c>
      <c r="I56" s="40">
        <v>38</v>
      </c>
      <c r="J56" s="40">
        <v>19</v>
      </c>
      <c r="K56" s="40">
        <v>17</v>
      </c>
      <c r="L56" s="40">
        <v>34</v>
      </c>
      <c r="M56" s="40">
        <v>31</v>
      </c>
      <c r="N56" s="41">
        <f t="shared" si="5"/>
        <v>395</v>
      </c>
    </row>
    <row r="57" spans="1:14" ht="30" customHeight="1">
      <c r="A57" s="32" t="s">
        <v>207</v>
      </c>
      <c r="B57" s="40">
        <v>6</v>
      </c>
      <c r="C57" s="40">
        <v>6</v>
      </c>
      <c r="D57" s="40">
        <v>14</v>
      </c>
      <c r="E57" s="40">
        <v>8</v>
      </c>
      <c r="F57" s="40">
        <v>8</v>
      </c>
      <c r="G57" s="40">
        <v>29</v>
      </c>
      <c r="H57" s="40">
        <v>37</v>
      </c>
      <c r="I57" s="40">
        <v>22</v>
      </c>
      <c r="J57" s="40">
        <v>8</v>
      </c>
      <c r="K57" s="40">
        <v>6</v>
      </c>
      <c r="L57" s="41">
        <v>7</v>
      </c>
      <c r="M57" s="40">
        <v>20</v>
      </c>
      <c r="N57" s="41">
        <f t="shared" si="5"/>
        <v>171</v>
      </c>
    </row>
    <row r="58" spans="1:14" ht="30" customHeight="1">
      <c r="A58" s="33" t="s">
        <v>208</v>
      </c>
      <c r="B58" s="41">
        <f>SUM(B59:B80)</f>
        <v>965</v>
      </c>
      <c r="C58" s="41">
        <f aca="true" t="shared" si="9" ref="C58:H58">SUM(C59:C80)</f>
        <v>898</v>
      </c>
      <c r="D58" s="41">
        <f t="shared" si="9"/>
        <v>1142</v>
      </c>
      <c r="E58" s="41">
        <f t="shared" si="9"/>
        <v>1335</v>
      </c>
      <c r="F58" s="41">
        <f t="shared" si="9"/>
        <v>1304</v>
      </c>
      <c r="G58" s="41">
        <f t="shared" si="9"/>
        <v>2892</v>
      </c>
      <c r="H58" s="41">
        <f t="shared" si="9"/>
        <v>2693</v>
      </c>
      <c r="I58" s="41">
        <f>SUM(I59:I80)</f>
        <v>1941</v>
      </c>
      <c r="J58" s="41">
        <f>SUM(J59:J80)</f>
        <v>1708</v>
      </c>
      <c r="K58" s="41">
        <f>SUM(K59:K80)</f>
        <v>1124</v>
      </c>
      <c r="L58" s="41">
        <f>SUM(L59:L80)</f>
        <v>1017</v>
      </c>
      <c r="M58" s="41">
        <f>SUM(M59:M80)</f>
        <v>1536</v>
      </c>
      <c r="N58" s="41">
        <f t="shared" si="5"/>
        <v>18555</v>
      </c>
    </row>
    <row r="59" spans="1:14" ht="30" customHeight="1">
      <c r="A59" s="32" t="s">
        <v>40</v>
      </c>
      <c r="B59" s="40">
        <v>0</v>
      </c>
      <c r="C59" s="40">
        <v>0</v>
      </c>
      <c r="D59" s="40">
        <v>0</v>
      </c>
      <c r="E59" s="40">
        <v>1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5"/>
        <v>1</v>
      </c>
    </row>
    <row r="60" spans="1:14" ht="30" customHeight="1">
      <c r="A60" s="32" t="s">
        <v>39</v>
      </c>
      <c r="B60" s="40">
        <v>2</v>
      </c>
      <c r="C60" s="40">
        <v>0</v>
      </c>
      <c r="D60" s="40">
        <v>0</v>
      </c>
      <c r="E60" s="40">
        <v>0</v>
      </c>
      <c r="F60" s="40">
        <v>0</v>
      </c>
      <c r="G60" s="40">
        <v>1</v>
      </c>
      <c r="H60" s="40">
        <v>0</v>
      </c>
      <c r="I60" s="40">
        <v>1</v>
      </c>
      <c r="J60" s="40">
        <v>0</v>
      </c>
      <c r="K60" s="40">
        <v>1</v>
      </c>
      <c r="L60" s="40">
        <v>0</v>
      </c>
      <c r="M60" s="40">
        <v>0</v>
      </c>
      <c r="N60" s="41">
        <f t="shared" si="5"/>
        <v>5</v>
      </c>
    </row>
    <row r="61" spans="1:14" ht="30" customHeight="1">
      <c r="A61" s="32" t="s">
        <v>209</v>
      </c>
      <c r="B61" s="40">
        <v>8</v>
      </c>
      <c r="C61" s="40">
        <v>7</v>
      </c>
      <c r="D61" s="40">
        <v>9</v>
      </c>
      <c r="E61" s="40">
        <v>14</v>
      </c>
      <c r="F61" s="40">
        <v>11</v>
      </c>
      <c r="G61" s="40">
        <v>11</v>
      </c>
      <c r="H61" s="40">
        <v>53</v>
      </c>
      <c r="I61" s="40">
        <v>37</v>
      </c>
      <c r="J61" s="40">
        <v>21</v>
      </c>
      <c r="K61" s="40">
        <v>29</v>
      </c>
      <c r="L61" s="40">
        <v>17</v>
      </c>
      <c r="M61" s="40">
        <v>30</v>
      </c>
      <c r="N61" s="41">
        <f t="shared" si="5"/>
        <v>247</v>
      </c>
    </row>
    <row r="62" spans="1:14" ht="30" customHeight="1">
      <c r="A62" s="32" t="s">
        <v>210</v>
      </c>
      <c r="B62" s="40">
        <v>3</v>
      </c>
      <c r="C62" s="40">
        <v>0</v>
      </c>
      <c r="D62" s="40">
        <v>5</v>
      </c>
      <c r="E62" s="40">
        <v>0</v>
      </c>
      <c r="F62" s="40">
        <v>2</v>
      </c>
      <c r="G62" s="40">
        <v>5</v>
      </c>
      <c r="H62" s="40">
        <v>3</v>
      </c>
      <c r="I62" s="40">
        <v>2</v>
      </c>
      <c r="J62" s="40">
        <v>1</v>
      </c>
      <c r="K62" s="40">
        <v>0</v>
      </c>
      <c r="L62" s="40">
        <v>0</v>
      </c>
      <c r="M62" s="40">
        <v>0</v>
      </c>
      <c r="N62" s="41">
        <f t="shared" si="5"/>
        <v>21</v>
      </c>
    </row>
    <row r="63" spans="1:14" ht="30" customHeight="1">
      <c r="A63" s="32" t="s">
        <v>211</v>
      </c>
      <c r="B63" s="40">
        <v>130</v>
      </c>
      <c r="C63" s="40">
        <v>113</v>
      </c>
      <c r="D63" s="40">
        <v>157</v>
      </c>
      <c r="E63" s="40">
        <v>233</v>
      </c>
      <c r="F63" s="40">
        <v>166</v>
      </c>
      <c r="G63" s="40">
        <v>244</v>
      </c>
      <c r="H63" s="40">
        <v>266</v>
      </c>
      <c r="I63" s="40">
        <v>250</v>
      </c>
      <c r="J63" s="40">
        <v>190</v>
      </c>
      <c r="K63" s="40">
        <v>124</v>
      </c>
      <c r="L63" s="40">
        <v>131</v>
      </c>
      <c r="M63" s="40">
        <v>211</v>
      </c>
      <c r="N63" s="41">
        <f t="shared" si="5"/>
        <v>2215</v>
      </c>
    </row>
    <row r="64" spans="1:14" ht="30" customHeight="1">
      <c r="A64" s="32" t="s">
        <v>212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2</v>
      </c>
      <c r="M64" s="40">
        <v>0</v>
      </c>
      <c r="N64" s="41">
        <f t="shared" si="5"/>
        <v>2</v>
      </c>
    </row>
    <row r="65" spans="1:14" ht="30" customHeight="1">
      <c r="A65" s="32" t="s">
        <v>213</v>
      </c>
      <c r="B65" s="40">
        <v>21</v>
      </c>
      <c r="C65" s="40">
        <v>13</v>
      </c>
      <c r="D65" s="40">
        <v>22</v>
      </c>
      <c r="E65" s="40">
        <v>15</v>
      </c>
      <c r="F65" s="40">
        <v>26</v>
      </c>
      <c r="G65" s="40">
        <v>16</v>
      </c>
      <c r="H65" s="40">
        <v>21</v>
      </c>
      <c r="I65" s="40">
        <v>22</v>
      </c>
      <c r="J65" s="40">
        <v>17</v>
      </c>
      <c r="K65" s="40">
        <v>12</v>
      </c>
      <c r="L65" s="40">
        <v>18</v>
      </c>
      <c r="M65" s="40">
        <v>14</v>
      </c>
      <c r="N65" s="41">
        <f t="shared" si="5"/>
        <v>217</v>
      </c>
    </row>
    <row r="66" spans="1:14" ht="30" customHeight="1">
      <c r="A66" s="32" t="s">
        <v>214</v>
      </c>
      <c r="B66" s="40">
        <v>35</v>
      </c>
      <c r="C66" s="40">
        <v>30</v>
      </c>
      <c r="D66" s="40">
        <v>52</v>
      </c>
      <c r="E66" s="40">
        <v>35</v>
      </c>
      <c r="F66" s="40">
        <v>42</v>
      </c>
      <c r="G66" s="40">
        <v>94</v>
      </c>
      <c r="H66" s="40">
        <v>73</v>
      </c>
      <c r="I66" s="40">
        <v>45</v>
      </c>
      <c r="J66" s="40">
        <v>38</v>
      </c>
      <c r="K66" s="40">
        <v>44</v>
      </c>
      <c r="L66" s="40">
        <v>44</v>
      </c>
      <c r="M66" s="40">
        <v>46</v>
      </c>
      <c r="N66" s="41">
        <f t="shared" si="5"/>
        <v>578</v>
      </c>
    </row>
    <row r="67" spans="1:14" ht="30" customHeight="1">
      <c r="A67" s="32" t="s">
        <v>215</v>
      </c>
      <c r="B67" s="40">
        <v>34</v>
      </c>
      <c r="C67" s="40">
        <v>31</v>
      </c>
      <c r="D67" s="40">
        <v>29</v>
      </c>
      <c r="E67" s="40">
        <v>35</v>
      </c>
      <c r="F67" s="40">
        <v>45</v>
      </c>
      <c r="G67" s="40">
        <v>87</v>
      </c>
      <c r="H67" s="40">
        <v>92</v>
      </c>
      <c r="I67" s="40">
        <v>47</v>
      </c>
      <c r="J67" s="40">
        <v>27</v>
      </c>
      <c r="K67" s="40">
        <v>34</v>
      </c>
      <c r="L67" s="40">
        <v>13</v>
      </c>
      <c r="M67" s="40">
        <v>34</v>
      </c>
      <c r="N67" s="41">
        <f t="shared" si="5"/>
        <v>508</v>
      </c>
    </row>
    <row r="68" spans="1:14" ht="30" customHeight="1">
      <c r="A68" s="32" t="s">
        <v>216</v>
      </c>
      <c r="B68" s="40">
        <v>2</v>
      </c>
      <c r="C68" s="40">
        <v>2</v>
      </c>
      <c r="D68" s="40">
        <v>1</v>
      </c>
      <c r="E68" s="40">
        <v>2</v>
      </c>
      <c r="F68" s="40">
        <v>5</v>
      </c>
      <c r="G68" s="40">
        <v>2</v>
      </c>
      <c r="H68" s="40">
        <v>4</v>
      </c>
      <c r="I68" s="40">
        <v>3</v>
      </c>
      <c r="J68" s="40">
        <v>0</v>
      </c>
      <c r="K68" s="40">
        <v>1</v>
      </c>
      <c r="L68" s="40">
        <v>3</v>
      </c>
      <c r="M68" s="40">
        <v>4</v>
      </c>
      <c r="N68" s="41">
        <f t="shared" si="5"/>
        <v>29</v>
      </c>
    </row>
    <row r="69" spans="1:14" ht="30" customHeight="1">
      <c r="A69" s="32" t="s">
        <v>217</v>
      </c>
      <c r="B69" s="40">
        <v>34</v>
      </c>
      <c r="C69" s="40">
        <v>24</v>
      </c>
      <c r="D69" s="40">
        <v>30</v>
      </c>
      <c r="E69" s="40">
        <v>23</v>
      </c>
      <c r="F69" s="40">
        <v>33</v>
      </c>
      <c r="G69" s="40">
        <v>35</v>
      </c>
      <c r="H69" s="40">
        <v>48</v>
      </c>
      <c r="I69" s="40">
        <v>58</v>
      </c>
      <c r="J69" s="40">
        <v>31</v>
      </c>
      <c r="K69" s="40">
        <v>32</v>
      </c>
      <c r="L69" s="40">
        <v>27</v>
      </c>
      <c r="M69" s="40">
        <v>37</v>
      </c>
      <c r="N69" s="41">
        <f t="shared" si="5"/>
        <v>412</v>
      </c>
    </row>
    <row r="70" spans="1:14" ht="30" customHeight="1">
      <c r="A70" s="32" t="s">
        <v>218</v>
      </c>
      <c r="B70" s="40">
        <v>227</v>
      </c>
      <c r="C70" s="40">
        <v>212</v>
      </c>
      <c r="D70" s="40">
        <v>264</v>
      </c>
      <c r="E70" s="40">
        <v>287</v>
      </c>
      <c r="F70" s="40">
        <v>196</v>
      </c>
      <c r="G70" s="40">
        <v>1284</v>
      </c>
      <c r="H70" s="40">
        <v>521</v>
      </c>
      <c r="I70" s="40">
        <v>340</v>
      </c>
      <c r="J70" s="40">
        <v>249</v>
      </c>
      <c r="K70" s="40">
        <v>279</v>
      </c>
      <c r="L70" s="40">
        <v>224</v>
      </c>
      <c r="M70" s="40">
        <v>386</v>
      </c>
      <c r="N70" s="41">
        <f t="shared" si="5"/>
        <v>4469</v>
      </c>
    </row>
    <row r="71" spans="1:14" ht="30" customHeight="1">
      <c r="A71" s="32" t="s">
        <v>219</v>
      </c>
      <c r="B71" s="40">
        <v>18</v>
      </c>
      <c r="C71" s="40">
        <v>22</v>
      </c>
      <c r="D71" s="40">
        <v>23</v>
      </c>
      <c r="E71" s="40">
        <v>28</v>
      </c>
      <c r="F71" s="40">
        <v>23</v>
      </c>
      <c r="G71" s="40">
        <v>34</v>
      </c>
      <c r="H71" s="40">
        <v>89</v>
      </c>
      <c r="I71" s="40">
        <v>37</v>
      </c>
      <c r="J71" s="40">
        <v>48</v>
      </c>
      <c r="K71" s="40">
        <v>14</v>
      </c>
      <c r="L71" s="40">
        <v>18</v>
      </c>
      <c r="M71" s="40">
        <v>18</v>
      </c>
      <c r="N71" s="41">
        <f t="shared" si="5"/>
        <v>372</v>
      </c>
    </row>
    <row r="72" spans="1:14" ht="30" customHeight="1">
      <c r="A72" s="35" t="s">
        <v>220</v>
      </c>
      <c r="B72" s="40">
        <v>5</v>
      </c>
      <c r="C72" s="40">
        <v>4</v>
      </c>
      <c r="D72" s="40">
        <v>3</v>
      </c>
      <c r="E72" s="40">
        <v>6</v>
      </c>
      <c r="F72" s="40">
        <v>3</v>
      </c>
      <c r="G72" s="40">
        <v>5</v>
      </c>
      <c r="H72" s="40">
        <v>4</v>
      </c>
      <c r="I72" s="40">
        <v>12</v>
      </c>
      <c r="J72" s="40">
        <v>3</v>
      </c>
      <c r="K72" s="40">
        <v>2</v>
      </c>
      <c r="L72" s="40">
        <v>1</v>
      </c>
      <c r="M72" s="40">
        <v>2</v>
      </c>
      <c r="N72" s="41">
        <f t="shared" si="5"/>
        <v>50</v>
      </c>
    </row>
    <row r="73" spans="1:14" ht="30" customHeight="1">
      <c r="A73" s="32" t="s">
        <v>221</v>
      </c>
      <c r="B73" s="40">
        <v>82</v>
      </c>
      <c r="C73" s="40">
        <v>104</v>
      </c>
      <c r="D73" s="40">
        <v>107</v>
      </c>
      <c r="E73" s="40">
        <v>154</v>
      </c>
      <c r="F73" s="40">
        <v>189</v>
      </c>
      <c r="G73" s="40">
        <v>372</v>
      </c>
      <c r="H73" s="40">
        <v>481</v>
      </c>
      <c r="I73" s="40">
        <v>289</v>
      </c>
      <c r="J73" s="40">
        <v>237</v>
      </c>
      <c r="K73" s="40">
        <v>118</v>
      </c>
      <c r="L73" s="40">
        <v>82</v>
      </c>
      <c r="M73" s="40">
        <v>102</v>
      </c>
      <c r="N73" s="41">
        <f t="shared" si="5"/>
        <v>2317</v>
      </c>
    </row>
    <row r="74" spans="1:14" ht="30" customHeight="1">
      <c r="A74" s="32" t="s">
        <v>222</v>
      </c>
      <c r="B74" s="40">
        <v>10</v>
      </c>
      <c r="C74" s="40">
        <v>17</v>
      </c>
      <c r="D74" s="40">
        <v>18</v>
      </c>
      <c r="E74" s="40">
        <v>11</v>
      </c>
      <c r="F74" s="40">
        <v>19</v>
      </c>
      <c r="G74" s="40">
        <v>16</v>
      </c>
      <c r="H74" s="40">
        <v>18</v>
      </c>
      <c r="I74" s="40">
        <v>24</v>
      </c>
      <c r="J74" s="40">
        <v>22</v>
      </c>
      <c r="K74" s="40">
        <v>8</v>
      </c>
      <c r="L74" s="40">
        <v>19</v>
      </c>
      <c r="M74" s="40">
        <v>11</v>
      </c>
      <c r="N74" s="41">
        <f t="shared" si="5"/>
        <v>193</v>
      </c>
    </row>
    <row r="75" spans="1:14" ht="30" customHeight="1">
      <c r="A75" s="32" t="s">
        <v>223</v>
      </c>
      <c r="B75" s="40">
        <v>18</v>
      </c>
      <c r="C75" s="40">
        <v>15</v>
      </c>
      <c r="D75" s="40">
        <v>6</v>
      </c>
      <c r="E75" s="40">
        <v>21</v>
      </c>
      <c r="F75" s="40">
        <v>24</v>
      </c>
      <c r="G75" s="40">
        <v>27</v>
      </c>
      <c r="H75" s="40">
        <v>37</v>
      </c>
      <c r="I75" s="40">
        <v>43</v>
      </c>
      <c r="J75" s="40">
        <v>25</v>
      </c>
      <c r="K75" s="40">
        <v>31</v>
      </c>
      <c r="L75" s="40">
        <v>26</v>
      </c>
      <c r="M75" s="40">
        <v>18</v>
      </c>
      <c r="N75" s="41">
        <f t="shared" si="5"/>
        <v>291</v>
      </c>
    </row>
    <row r="76" spans="1:14" ht="30" customHeight="1">
      <c r="A76" s="32" t="s">
        <v>224</v>
      </c>
      <c r="B76" s="40">
        <v>1</v>
      </c>
      <c r="C76" s="40">
        <v>4</v>
      </c>
      <c r="D76" s="40">
        <v>13</v>
      </c>
      <c r="E76" s="40">
        <v>7</v>
      </c>
      <c r="F76" s="40">
        <v>15</v>
      </c>
      <c r="G76" s="40">
        <v>10</v>
      </c>
      <c r="H76" s="40">
        <v>12</v>
      </c>
      <c r="I76" s="40">
        <v>11</v>
      </c>
      <c r="J76" s="40">
        <v>7</v>
      </c>
      <c r="K76" s="40">
        <v>5</v>
      </c>
      <c r="L76" s="40">
        <v>6</v>
      </c>
      <c r="M76" s="40">
        <v>7</v>
      </c>
      <c r="N76" s="41">
        <f t="shared" si="5"/>
        <v>98</v>
      </c>
    </row>
    <row r="77" spans="1:14" ht="30" customHeight="1">
      <c r="A77" s="32" t="s">
        <v>225</v>
      </c>
      <c r="B77" s="40">
        <v>137</v>
      </c>
      <c r="C77" s="40">
        <v>111</v>
      </c>
      <c r="D77" s="40">
        <v>158</v>
      </c>
      <c r="E77" s="40">
        <v>170</v>
      </c>
      <c r="F77" s="40">
        <v>208</v>
      </c>
      <c r="G77" s="40">
        <v>276</v>
      </c>
      <c r="H77" s="40">
        <v>316</v>
      </c>
      <c r="I77" s="40">
        <v>281</v>
      </c>
      <c r="J77" s="40">
        <v>499</v>
      </c>
      <c r="K77" s="40">
        <v>137</v>
      </c>
      <c r="L77" s="40">
        <v>179</v>
      </c>
      <c r="M77" s="40">
        <v>343</v>
      </c>
      <c r="N77" s="41">
        <f t="shared" si="5"/>
        <v>2815</v>
      </c>
    </row>
    <row r="78" spans="1:14" ht="30" customHeight="1">
      <c r="A78" s="32" t="s">
        <v>226</v>
      </c>
      <c r="B78" s="40">
        <v>76</v>
      </c>
      <c r="C78" s="40">
        <v>93</v>
      </c>
      <c r="D78" s="40">
        <v>122</v>
      </c>
      <c r="E78" s="40">
        <v>143</v>
      </c>
      <c r="F78" s="40">
        <v>154</v>
      </c>
      <c r="G78" s="40">
        <v>211</v>
      </c>
      <c r="H78" s="40">
        <v>444</v>
      </c>
      <c r="I78" s="40">
        <v>252</v>
      </c>
      <c r="J78" s="40">
        <v>171</v>
      </c>
      <c r="K78" s="40">
        <v>132</v>
      </c>
      <c r="L78" s="40">
        <v>103</v>
      </c>
      <c r="M78" s="40">
        <v>123</v>
      </c>
      <c r="N78" s="41">
        <f t="shared" si="5"/>
        <v>2024</v>
      </c>
    </row>
    <row r="79" spans="1:14" ht="30" customHeight="1">
      <c r="A79" s="32" t="s">
        <v>227</v>
      </c>
      <c r="B79" s="40">
        <v>56</v>
      </c>
      <c r="C79" s="40">
        <v>36</v>
      </c>
      <c r="D79" s="40">
        <v>59</v>
      </c>
      <c r="E79" s="40">
        <v>92</v>
      </c>
      <c r="F79" s="40">
        <v>71</v>
      </c>
      <c r="G79" s="40">
        <v>67</v>
      </c>
      <c r="H79" s="40">
        <v>132</v>
      </c>
      <c r="I79" s="40">
        <v>111</v>
      </c>
      <c r="J79" s="40">
        <v>73</v>
      </c>
      <c r="K79" s="40">
        <v>69</v>
      </c>
      <c r="L79" s="40">
        <v>54</v>
      </c>
      <c r="M79" s="40">
        <v>87</v>
      </c>
      <c r="N79" s="41">
        <f t="shared" si="5"/>
        <v>907</v>
      </c>
    </row>
    <row r="80" spans="1:14" ht="30" customHeight="1">
      <c r="A80" s="32" t="s">
        <v>38</v>
      </c>
      <c r="B80" s="40">
        <v>66</v>
      </c>
      <c r="C80" s="40">
        <v>60</v>
      </c>
      <c r="D80" s="40">
        <v>64</v>
      </c>
      <c r="E80" s="40">
        <v>58</v>
      </c>
      <c r="F80" s="40">
        <v>72</v>
      </c>
      <c r="G80" s="40">
        <v>95</v>
      </c>
      <c r="H80" s="40">
        <v>79</v>
      </c>
      <c r="I80" s="40">
        <v>76</v>
      </c>
      <c r="J80" s="40">
        <v>49</v>
      </c>
      <c r="K80" s="40">
        <v>52</v>
      </c>
      <c r="L80" s="40">
        <v>50</v>
      </c>
      <c r="M80" s="40">
        <v>63</v>
      </c>
      <c r="N80" s="41">
        <f t="shared" si="5"/>
        <v>784</v>
      </c>
    </row>
    <row r="81" spans="1:14" ht="30" customHeight="1">
      <c r="A81" s="84" t="s">
        <v>228</v>
      </c>
      <c r="B81" s="85">
        <f>B82+B96+B104+B108</f>
        <v>13540</v>
      </c>
      <c r="C81" s="85">
        <f aca="true" t="shared" si="10" ref="C81:N81">C82+C96+C104+C108</f>
        <v>10810</v>
      </c>
      <c r="D81" s="85">
        <f t="shared" si="10"/>
        <v>15451</v>
      </c>
      <c r="E81" s="85">
        <f t="shared" si="10"/>
        <v>18128</v>
      </c>
      <c r="F81" s="85">
        <f t="shared" si="10"/>
        <v>22811</v>
      </c>
      <c r="G81" s="85">
        <f t="shared" si="10"/>
        <v>34171</v>
      </c>
      <c r="H81" s="85">
        <f t="shared" si="10"/>
        <v>46032</v>
      </c>
      <c r="I81" s="85">
        <f t="shared" si="10"/>
        <v>29457</v>
      </c>
      <c r="J81" s="85">
        <f t="shared" si="10"/>
        <v>23224</v>
      </c>
      <c r="K81" s="85">
        <f t="shared" si="10"/>
        <v>15545</v>
      </c>
      <c r="L81" s="85">
        <f t="shared" si="10"/>
        <v>13465</v>
      </c>
      <c r="M81" s="85">
        <f t="shared" si="10"/>
        <v>21407</v>
      </c>
      <c r="N81" s="85">
        <f t="shared" si="10"/>
        <v>262530</v>
      </c>
    </row>
    <row r="82" spans="1:14" ht="30" customHeight="1">
      <c r="A82" s="33" t="s">
        <v>229</v>
      </c>
      <c r="B82" s="41">
        <f>SUM(B83:B95)</f>
        <v>77</v>
      </c>
      <c r="C82" s="41">
        <f aca="true" t="shared" si="11" ref="C82:H82">SUM(C83:C95)</f>
        <v>81</v>
      </c>
      <c r="D82" s="41">
        <f t="shared" si="11"/>
        <v>76</v>
      </c>
      <c r="E82" s="41">
        <f t="shared" si="11"/>
        <v>90</v>
      </c>
      <c r="F82" s="41">
        <f t="shared" si="11"/>
        <v>142</v>
      </c>
      <c r="G82" s="41">
        <f t="shared" si="11"/>
        <v>179</v>
      </c>
      <c r="H82" s="41">
        <f t="shared" si="11"/>
        <v>162</v>
      </c>
      <c r="I82" s="41">
        <f>SUM(I83:I95)</f>
        <v>211</v>
      </c>
      <c r="J82" s="41">
        <f>SUM(J83:J95)</f>
        <v>168</v>
      </c>
      <c r="K82" s="41">
        <f>SUM(K83:K95)</f>
        <v>122</v>
      </c>
      <c r="L82" s="41">
        <f>SUM(L83:L95)</f>
        <v>75</v>
      </c>
      <c r="M82" s="41">
        <f>SUM(M83:M95)</f>
        <v>128</v>
      </c>
      <c r="N82" s="41"/>
    </row>
    <row r="83" spans="1:14" ht="30" customHeight="1">
      <c r="A83" s="32" t="s">
        <v>230</v>
      </c>
      <c r="B83" s="40">
        <v>7</v>
      </c>
      <c r="C83" s="40">
        <v>7</v>
      </c>
      <c r="D83" s="40">
        <v>16</v>
      </c>
      <c r="E83" s="40">
        <v>11</v>
      </c>
      <c r="F83" s="40">
        <v>19</v>
      </c>
      <c r="G83" s="40">
        <v>53</v>
      </c>
      <c r="H83" s="40">
        <v>31</v>
      </c>
      <c r="I83" s="40">
        <v>24</v>
      </c>
      <c r="J83" s="40">
        <v>51</v>
      </c>
      <c r="K83" s="40">
        <v>18</v>
      </c>
      <c r="L83" s="40">
        <v>10</v>
      </c>
      <c r="M83" s="40">
        <v>17</v>
      </c>
      <c r="N83" s="41">
        <f t="shared" si="5"/>
        <v>264</v>
      </c>
    </row>
    <row r="84" spans="1:14" ht="30" customHeight="1">
      <c r="A84" s="32" t="s">
        <v>231</v>
      </c>
      <c r="B84" s="40">
        <v>0</v>
      </c>
      <c r="C84" s="40">
        <v>0</v>
      </c>
      <c r="D84" s="40">
        <v>0</v>
      </c>
      <c r="E84" s="40">
        <v>1</v>
      </c>
      <c r="F84" s="40">
        <v>0</v>
      </c>
      <c r="G84" s="40">
        <v>0</v>
      </c>
      <c r="H84" s="40">
        <v>0</v>
      </c>
      <c r="I84" s="40">
        <v>1</v>
      </c>
      <c r="J84" s="40">
        <v>4</v>
      </c>
      <c r="K84" s="40">
        <v>0</v>
      </c>
      <c r="L84" s="40">
        <v>1</v>
      </c>
      <c r="M84" s="40">
        <v>1</v>
      </c>
      <c r="N84" s="41">
        <f t="shared" si="5"/>
        <v>8</v>
      </c>
    </row>
    <row r="85" spans="1:14" ht="30" customHeight="1">
      <c r="A85" s="32" t="s">
        <v>232</v>
      </c>
      <c r="B85" s="40">
        <v>0</v>
      </c>
      <c r="C85" s="40">
        <v>0</v>
      </c>
      <c r="D85" s="40">
        <v>2</v>
      </c>
      <c r="E85" s="40">
        <v>0</v>
      </c>
      <c r="F85" s="40">
        <v>2</v>
      </c>
      <c r="G85" s="40">
        <v>1</v>
      </c>
      <c r="H85" s="40">
        <v>0</v>
      </c>
      <c r="I85" s="40">
        <v>0</v>
      </c>
      <c r="J85" s="40">
        <v>6</v>
      </c>
      <c r="K85" s="40">
        <v>2</v>
      </c>
      <c r="L85" s="40">
        <v>0</v>
      </c>
      <c r="M85" s="40">
        <v>1</v>
      </c>
      <c r="N85" s="41">
        <f t="shared" si="5"/>
        <v>14</v>
      </c>
    </row>
    <row r="86" spans="1:14" ht="30" customHeight="1">
      <c r="A86" s="32" t="s">
        <v>233</v>
      </c>
      <c r="B86" s="40">
        <v>7</v>
      </c>
      <c r="C86" s="40">
        <v>7</v>
      </c>
      <c r="D86" s="40">
        <v>6</v>
      </c>
      <c r="E86" s="40">
        <v>15</v>
      </c>
      <c r="F86" s="40">
        <v>12</v>
      </c>
      <c r="G86" s="40">
        <v>24</v>
      </c>
      <c r="H86" s="40">
        <v>6</v>
      </c>
      <c r="I86" s="40">
        <v>13</v>
      </c>
      <c r="J86" s="40">
        <v>11</v>
      </c>
      <c r="K86" s="40">
        <v>20</v>
      </c>
      <c r="L86" s="40">
        <v>3</v>
      </c>
      <c r="M86" s="40">
        <v>20</v>
      </c>
      <c r="N86" s="41">
        <f t="shared" si="5"/>
        <v>144</v>
      </c>
    </row>
    <row r="87" spans="1:14" ht="30" customHeight="1">
      <c r="A87" s="32" t="s">
        <v>234</v>
      </c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5"/>
        <v>0</v>
      </c>
    </row>
    <row r="88" spans="1:14" ht="30" customHeight="1">
      <c r="A88" s="32" t="s">
        <v>235</v>
      </c>
      <c r="B88" s="40">
        <v>33</v>
      </c>
      <c r="C88" s="40">
        <v>33</v>
      </c>
      <c r="D88" s="40">
        <v>24</v>
      </c>
      <c r="E88" s="40">
        <v>18</v>
      </c>
      <c r="F88" s="40">
        <v>32</v>
      </c>
      <c r="G88" s="40">
        <v>42</v>
      </c>
      <c r="H88" s="40">
        <v>51</v>
      </c>
      <c r="I88" s="40">
        <v>56</v>
      </c>
      <c r="J88" s="40">
        <v>30</v>
      </c>
      <c r="K88" s="40">
        <v>21</v>
      </c>
      <c r="L88" s="40">
        <v>21</v>
      </c>
      <c r="M88" s="40">
        <v>25</v>
      </c>
      <c r="N88" s="41">
        <f t="shared" si="5"/>
        <v>386</v>
      </c>
    </row>
    <row r="89" spans="1:14" ht="30" customHeight="1">
      <c r="A89" s="32" t="s">
        <v>236</v>
      </c>
      <c r="B89" s="40">
        <v>1</v>
      </c>
      <c r="C89" s="40">
        <v>3</v>
      </c>
      <c r="D89" s="40">
        <v>1</v>
      </c>
      <c r="E89" s="40">
        <v>1</v>
      </c>
      <c r="F89" s="40">
        <v>3</v>
      </c>
      <c r="G89" s="40">
        <v>3</v>
      </c>
      <c r="H89" s="40">
        <v>1</v>
      </c>
      <c r="I89" s="40">
        <v>2</v>
      </c>
      <c r="J89" s="40">
        <v>0</v>
      </c>
      <c r="K89" s="40">
        <v>1</v>
      </c>
      <c r="L89" s="40">
        <v>0</v>
      </c>
      <c r="M89" s="40">
        <v>2</v>
      </c>
      <c r="N89" s="41">
        <f t="shared" si="5"/>
        <v>18</v>
      </c>
    </row>
    <row r="90" spans="1:14" ht="30" customHeight="1">
      <c r="A90" s="32" t="s">
        <v>237</v>
      </c>
      <c r="B90" s="40">
        <v>1</v>
      </c>
      <c r="C90" s="40">
        <v>2</v>
      </c>
      <c r="D90" s="40">
        <v>3</v>
      </c>
      <c r="E90" s="40">
        <v>1</v>
      </c>
      <c r="F90" s="40">
        <v>6</v>
      </c>
      <c r="G90" s="40">
        <v>3</v>
      </c>
      <c r="H90" s="40">
        <v>3</v>
      </c>
      <c r="I90" s="40">
        <v>9</v>
      </c>
      <c r="J90" s="40">
        <v>2</v>
      </c>
      <c r="K90" s="40">
        <v>3</v>
      </c>
      <c r="L90" s="40">
        <v>2</v>
      </c>
      <c r="M90" s="40">
        <v>3</v>
      </c>
      <c r="N90" s="41">
        <f t="shared" si="5"/>
        <v>38</v>
      </c>
    </row>
    <row r="91" spans="1:14" ht="30" customHeight="1">
      <c r="A91" s="32" t="s">
        <v>238</v>
      </c>
      <c r="B91" s="40">
        <v>3</v>
      </c>
      <c r="C91" s="40">
        <v>4</v>
      </c>
      <c r="D91" s="40">
        <v>1</v>
      </c>
      <c r="E91" s="40">
        <v>2</v>
      </c>
      <c r="F91" s="40">
        <v>2</v>
      </c>
      <c r="G91" s="40">
        <v>4</v>
      </c>
      <c r="H91" s="40">
        <v>1</v>
      </c>
      <c r="I91" s="40">
        <v>5</v>
      </c>
      <c r="J91" s="40">
        <v>0</v>
      </c>
      <c r="K91" s="40">
        <v>0</v>
      </c>
      <c r="L91" s="40">
        <v>0</v>
      </c>
      <c r="M91" s="40">
        <v>2</v>
      </c>
      <c r="N91" s="41">
        <f t="shared" si="5"/>
        <v>24</v>
      </c>
    </row>
    <row r="92" spans="1:14" ht="30" customHeight="1">
      <c r="A92" s="32" t="s">
        <v>239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1">
        <f t="shared" si="5"/>
        <v>0</v>
      </c>
    </row>
    <row r="93" spans="1:14" ht="30" customHeight="1">
      <c r="A93" s="32" t="s">
        <v>240</v>
      </c>
      <c r="B93" s="40">
        <v>23</v>
      </c>
      <c r="C93" s="40">
        <v>24</v>
      </c>
      <c r="D93" s="40">
        <v>22</v>
      </c>
      <c r="E93" s="40">
        <v>41</v>
      </c>
      <c r="F93" s="40">
        <v>66</v>
      </c>
      <c r="G93" s="40">
        <v>48</v>
      </c>
      <c r="H93" s="40">
        <v>69</v>
      </c>
      <c r="I93" s="40">
        <v>99</v>
      </c>
      <c r="J93" s="40">
        <v>61</v>
      </c>
      <c r="K93" s="40">
        <v>54</v>
      </c>
      <c r="L93" s="40">
        <v>36</v>
      </c>
      <c r="M93" s="40">
        <v>56</v>
      </c>
      <c r="N93" s="41">
        <f t="shared" si="5"/>
        <v>599</v>
      </c>
    </row>
    <row r="94" spans="1:14" ht="30" customHeight="1">
      <c r="A94" s="36" t="s">
        <v>241</v>
      </c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1</v>
      </c>
      <c r="M94" s="40">
        <v>0</v>
      </c>
      <c r="N94" s="41">
        <f t="shared" si="5"/>
        <v>1</v>
      </c>
    </row>
    <row r="95" spans="1:14" ht="30" customHeight="1">
      <c r="A95" s="32" t="s">
        <v>242</v>
      </c>
      <c r="B95" s="40">
        <v>2</v>
      </c>
      <c r="C95" s="40">
        <v>1</v>
      </c>
      <c r="D95" s="40">
        <v>1</v>
      </c>
      <c r="E95" s="40">
        <v>0</v>
      </c>
      <c r="F95" s="40">
        <v>0</v>
      </c>
      <c r="G95" s="40">
        <v>1</v>
      </c>
      <c r="H95" s="40">
        <v>0</v>
      </c>
      <c r="I95" s="40">
        <v>2</v>
      </c>
      <c r="J95" s="40">
        <v>3</v>
      </c>
      <c r="K95" s="40">
        <v>3</v>
      </c>
      <c r="L95" s="40">
        <v>1</v>
      </c>
      <c r="M95" s="40">
        <v>1</v>
      </c>
      <c r="N95" s="41">
        <f aca="true" t="shared" si="12" ref="N95:N158">SUM(B95:M95)</f>
        <v>15</v>
      </c>
    </row>
    <row r="96" spans="1:14" ht="30" customHeight="1">
      <c r="A96" s="33" t="s">
        <v>243</v>
      </c>
      <c r="B96" s="41">
        <f>SUM(B97:B103)</f>
        <v>54</v>
      </c>
      <c r="C96" s="41">
        <f aca="true" t="shared" si="13" ref="C96:H96">SUM(C97:C103)</f>
        <v>68</v>
      </c>
      <c r="D96" s="41">
        <f t="shared" si="13"/>
        <v>74</v>
      </c>
      <c r="E96" s="41">
        <f>SUM(E97:E103)</f>
        <v>77</v>
      </c>
      <c r="F96" s="41">
        <f>SUM(F97:F103)</f>
        <v>107</v>
      </c>
      <c r="G96" s="41">
        <f t="shared" si="13"/>
        <v>232</v>
      </c>
      <c r="H96" s="41">
        <f t="shared" si="13"/>
        <v>222</v>
      </c>
      <c r="I96" s="41">
        <f>SUM(I97:I103)</f>
        <v>101</v>
      </c>
      <c r="J96" s="41">
        <f>SUM(J97:J103)</f>
        <v>112</v>
      </c>
      <c r="K96" s="41">
        <f>SUM(K97:K103)</f>
        <v>67</v>
      </c>
      <c r="L96" s="41">
        <f>SUM(L97:L103)</f>
        <v>50</v>
      </c>
      <c r="M96" s="41">
        <f>SUM(M97:M103)</f>
        <v>77</v>
      </c>
      <c r="N96" s="41">
        <f t="shared" si="12"/>
        <v>1241</v>
      </c>
    </row>
    <row r="97" spans="1:14" ht="30" customHeight="1">
      <c r="A97" s="32" t="s">
        <v>244</v>
      </c>
      <c r="B97" s="40">
        <v>13</v>
      </c>
      <c r="C97" s="40">
        <v>25</v>
      </c>
      <c r="D97" s="40">
        <v>13</v>
      </c>
      <c r="E97" s="40">
        <v>17</v>
      </c>
      <c r="F97" s="40">
        <v>15</v>
      </c>
      <c r="G97" s="40">
        <v>19</v>
      </c>
      <c r="H97" s="40">
        <v>53</v>
      </c>
      <c r="I97" s="40">
        <v>29</v>
      </c>
      <c r="J97" s="40">
        <v>19</v>
      </c>
      <c r="K97" s="40">
        <v>14</v>
      </c>
      <c r="L97" s="40">
        <v>12</v>
      </c>
      <c r="M97" s="40">
        <v>24</v>
      </c>
      <c r="N97" s="41">
        <f t="shared" si="12"/>
        <v>253</v>
      </c>
    </row>
    <row r="98" spans="1:14" ht="30" customHeight="1">
      <c r="A98" s="32" t="s">
        <v>245</v>
      </c>
      <c r="B98" s="40">
        <v>5</v>
      </c>
      <c r="C98" s="40">
        <v>14</v>
      </c>
      <c r="D98" s="40">
        <v>9</v>
      </c>
      <c r="E98" s="40">
        <v>12</v>
      </c>
      <c r="F98" s="40">
        <v>9</v>
      </c>
      <c r="G98" s="40">
        <v>16</v>
      </c>
      <c r="H98" s="40">
        <v>26</v>
      </c>
      <c r="I98" s="40">
        <v>23</v>
      </c>
      <c r="J98" s="40">
        <v>12</v>
      </c>
      <c r="K98" s="40">
        <v>6</v>
      </c>
      <c r="L98" s="40">
        <v>3</v>
      </c>
      <c r="M98" s="40">
        <v>10</v>
      </c>
      <c r="N98" s="41">
        <f t="shared" si="12"/>
        <v>145</v>
      </c>
    </row>
    <row r="99" spans="1:14" ht="30" customHeight="1">
      <c r="A99" s="32" t="s">
        <v>41</v>
      </c>
      <c r="B99" s="40">
        <v>2</v>
      </c>
      <c r="C99" s="40">
        <v>4</v>
      </c>
      <c r="D99" s="40">
        <v>3</v>
      </c>
      <c r="E99" s="40">
        <v>1</v>
      </c>
      <c r="F99" s="40">
        <v>2</v>
      </c>
      <c r="G99" s="40">
        <v>9</v>
      </c>
      <c r="H99" s="40">
        <v>3</v>
      </c>
      <c r="I99" s="40">
        <v>4</v>
      </c>
      <c r="J99" s="40">
        <v>2</v>
      </c>
      <c r="K99" s="40">
        <v>2</v>
      </c>
      <c r="L99" s="40">
        <v>1</v>
      </c>
      <c r="M99" s="40">
        <v>1</v>
      </c>
      <c r="N99" s="41">
        <f t="shared" si="12"/>
        <v>34</v>
      </c>
    </row>
    <row r="100" spans="1:14" ht="30" customHeight="1">
      <c r="A100" s="32" t="s">
        <v>246</v>
      </c>
      <c r="B100" s="40">
        <v>6</v>
      </c>
      <c r="C100" s="40">
        <v>4</v>
      </c>
      <c r="D100" s="40">
        <v>11</v>
      </c>
      <c r="E100" s="40">
        <v>11</v>
      </c>
      <c r="F100" s="40">
        <v>13</v>
      </c>
      <c r="G100" s="40">
        <v>34</v>
      </c>
      <c r="H100" s="40">
        <v>9</v>
      </c>
      <c r="I100" s="40">
        <v>4</v>
      </c>
      <c r="J100" s="40">
        <v>13</v>
      </c>
      <c r="K100" s="40">
        <v>6</v>
      </c>
      <c r="L100" s="40">
        <v>4</v>
      </c>
      <c r="M100" s="40">
        <v>4</v>
      </c>
      <c r="N100" s="41">
        <f t="shared" si="12"/>
        <v>119</v>
      </c>
    </row>
    <row r="101" spans="1:14" ht="30" customHeight="1">
      <c r="A101" s="32" t="s">
        <v>247</v>
      </c>
      <c r="B101" s="40">
        <v>0</v>
      </c>
      <c r="C101" s="40">
        <v>2</v>
      </c>
      <c r="D101" s="40">
        <v>12</v>
      </c>
      <c r="E101" s="40">
        <v>12</v>
      </c>
      <c r="F101" s="40">
        <v>8</v>
      </c>
      <c r="G101" s="40">
        <v>21</v>
      </c>
      <c r="H101" s="40">
        <v>19</v>
      </c>
      <c r="I101" s="40">
        <v>9</v>
      </c>
      <c r="J101" s="40">
        <v>9</v>
      </c>
      <c r="K101" s="40">
        <v>17</v>
      </c>
      <c r="L101" s="40">
        <v>3</v>
      </c>
      <c r="M101" s="40">
        <v>9</v>
      </c>
      <c r="N101" s="41">
        <f t="shared" si="12"/>
        <v>121</v>
      </c>
    </row>
    <row r="102" spans="1:14" ht="30" customHeight="1">
      <c r="A102" s="32" t="s">
        <v>248</v>
      </c>
      <c r="B102" s="40">
        <v>1</v>
      </c>
      <c r="C102" s="40">
        <v>1</v>
      </c>
      <c r="D102" s="40">
        <v>0</v>
      </c>
      <c r="E102" s="40">
        <v>0</v>
      </c>
      <c r="F102" s="40">
        <v>0</v>
      </c>
      <c r="G102" s="40">
        <v>2</v>
      </c>
      <c r="H102" s="40">
        <v>8</v>
      </c>
      <c r="I102" s="40">
        <v>6</v>
      </c>
      <c r="J102" s="40">
        <v>1</v>
      </c>
      <c r="K102" s="40">
        <v>2</v>
      </c>
      <c r="L102" s="40">
        <v>3</v>
      </c>
      <c r="M102" s="40">
        <v>0</v>
      </c>
      <c r="N102" s="41">
        <f t="shared" si="12"/>
        <v>24</v>
      </c>
    </row>
    <row r="103" spans="1:14" ht="30" customHeight="1">
      <c r="A103" s="32" t="s">
        <v>249</v>
      </c>
      <c r="B103" s="40">
        <v>27</v>
      </c>
      <c r="C103" s="40">
        <v>18</v>
      </c>
      <c r="D103" s="40">
        <v>26</v>
      </c>
      <c r="E103" s="40">
        <v>24</v>
      </c>
      <c r="F103" s="40">
        <v>60</v>
      </c>
      <c r="G103" s="40">
        <v>131</v>
      </c>
      <c r="H103" s="40">
        <v>104</v>
      </c>
      <c r="I103" s="40">
        <v>26</v>
      </c>
      <c r="J103" s="40">
        <v>56</v>
      </c>
      <c r="K103" s="40">
        <v>20</v>
      </c>
      <c r="L103" s="40">
        <v>24</v>
      </c>
      <c r="M103" s="40">
        <v>29</v>
      </c>
      <c r="N103" s="41">
        <f t="shared" si="12"/>
        <v>545</v>
      </c>
    </row>
    <row r="104" spans="1:14" ht="30" customHeight="1">
      <c r="A104" s="33" t="s">
        <v>250</v>
      </c>
      <c r="B104" s="41">
        <f>SUM(B105:B107)</f>
        <v>11410</v>
      </c>
      <c r="C104" s="41">
        <f aca="true" t="shared" si="14" ref="C104:H104">SUM(C105:C107)</f>
        <v>9146</v>
      </c>
      <c r="D104" s="41">
        <f t="shared" si="14"/>
        <v>13523</v>
      </c>
      <c r="E104" s="41">
        <f t="shared" si="14"/>
        <v>15718</v>
      </c>
      <c r="F104" s="41">
        <f t="shared" si="14"/>
        <v>20114</v>
      </c>
      <c r="G104" s="41">
        <f t="shared" si="14"/>
        <v>30104</v>
      </c>
      <c r="H104" s="41">
        <f t="shared" si="14"/>
        <v>40612</v>
      </c>
      <c r="I104" s="41">
        <f>SUM(I105:I107)</f>
        <v>25386</v>
      </c>
      <c r="J104" s="41">
        <f>SUM(J105:J107)</f>
        <v>19678</v>
      </c>
      <c r="K104" s="41">
        <f>SUM(K105:K107)</f>
        <v>13293</v>
      </c>
      <c r="L104" s="41">
        <f>SUM(L105:L107)</f>
        <v>11533</v>
      </c>
      <c r="M104" s="41">
        <f>SUM(M105:M107)</f>
        <v>18765</v>
      </c>
      <c r="N104" s="41">
        <f t="shared" si="12"/>
        <v>229282</v>
      </c>
    </row>
    <row r="105" spans="1:14" ht="30" customHeight="1">
      <c r="A105" s="32" t="s">
        <v>251</v>
      </c>
      <c r="B105" s="40">
        <v>4444</v>
      </c>
      <c r="C105" s="40">
        <v>3886</v>
      </c>
      <c r="D105" s="40">
        <v>5432</v>
      </c>
      <c r="E105" s="40">
        <v>6741</v>
      </c>
      <c r="F105" s="40">
        <v>7862</v>
      </c>
      <c r="G105" s="40">
        <v>12161</v>
      </c>
      <c r="H105" s="40">
        <v>15659</v>
      </c>
      <c r="I105" s="40">
        <v>9718</v>
      </c>
      <c r="J105" s="40">
        <v>7841</v>
      </c>
      <c r="K105" s="40">
        <v>5229</v>
      </c>
      <c r="L105" s="40">
        <v>4713</v>
      </c>
      <c r="M105" s="40">
        <v>7638</v>
      </c>
      <c r="N105" s="41">
        <f t="shared" si="12"/>
        <v>91324</v>
      </c>
    </row>
    <row r="106" spans="1:14" ht="30" customHeight="1">
      <c r="A106" s="32" t="s">
        <v>252</v>
      </c>
      <c r="B106" s="40">
        <v>111</v>
      </c>
      <c r="C106" s="40">
        <v>98</v>
      </c>
      <c r="D106" s="40">
        <v>109</v>
      </c>
      <c r="E106" s="40">
        <v>141</v>
      </c>
      <c r="F106" s="40">
        <v>223</v>
      </c>
      <c r="G106" s="40">
        <v>247</v>
      </c>
      <c r="H106" s="40">
        <v>456</v>
      </c>
      <c r="I106" s="40">
        <v>244</v>
      </c>
      <c r="J106" s="40">
        <v>245</v>
      </c>
      <c r="K106" s="40">
        <v>191</v>
      </c>
      <c r="L106" s="40">
        <v>87</v>
      </c>
      <c r="M106" s="40">
        <v>200</v>
      </c>
      <c r="N106" s="41">
        <f t="shared" si="12"/>
        <v>2352</v>
      </c>
    </row>
    <row r="107" spans="1:14" ht="30" customHeight="1">
      <c r="A107" s="32" t="s">
        <v>253</v>
      </c>
      <c r="B107" s="40">
        <v>6855</v>
      </c>
      <c r="C107" s="40">
        <v>5162</v>
      </c>
      <c r="D107" s="40">
        <v>7982</v>
      </c>
      <c r="E107" s="40">
        <v>8836</v>
      </c>
      <c r="F107" s="40">
        <v>12029</v>
      </c>
      <c r="G107" s="40">
        <v>17696</v>
      </c>
      <c r="H107" s="40">
        <v>24497</v>
      </c>
      <c r="I107" s="40">
        <v>15424</v>
      </c>
      <c r="J107" s="40">
        <v>11592</v>
      </c>
      <c r="K107" s="40">
        <v>7873</v>
      </c>
      <c r="L107" s="40">
        <v>6733</v>
      </c>
      <c r="M107" s="40">
        <v>10927</v>
      </c>
      <c r="N107" s="41">
        <f t="shared" si="12"/>
        <v>135606</v>
      </c>
    </row>
    <row r="108" spans="1:14" ht="30" customHeight="1">
      <c r="A108" s="33" t="s">
        <v>45</v>
      </c>
      <c r="B108" s="41">
        <f>SUM(B109:B120)</f>
        <v>1999</v>
      </c>
      <c r="C108" s="41">
        <f aca="true" t="shared" si="15" ref="C108:H108">SUM(C109:C120)</f>
        <v>1515</v>
      </c>
      <c r="D108" s="41">
        <f t="shared" si="15"/>
        <v>1778</v>
      </c>
      <c r="E108" s="41">
        <f t="shared" si="15"/>
        <v>2243</v>
      </c>
      <c r="F108" s="41">
        <f t="shared" si="15"/>
        <v>2448</v>
      </c>
      <c r="G108" s="41">
        <f t="shared" si="15"/>
        <v>3656</v>
      </c>
      <c r="H108" s="41">
        <f t="shared" si="15"/>
        <v>5036</v>
      </c>
      <c r="I108" s="41">
        <f>SUM(I109:I120)</f>
        <v>3759</v>
      </c>
      <c r="J108" s="41">
        <f>SUM(J109:J120)</f>
        <v>3266</v>
      </c>
      <c r="K108" s="41">
        <f>SUM(K109:K120)</f>
        <v>2063</v>
      </c>
      <c r="L108" s="41">
        <f>SUM(L109:L120)</f>
        <v>1807</v>
      </c>
      <c r="M108" s="41">
        <f>SUM(M109:M120)</f>
        <v>2437</v>
      </c>
      <c r="N108" s="41">
        <f t="shared" si="12"/>
        <v>32007</v>
      </c>
    </row>
    <row r="109" spans="1:14" ht="30" customHeight="1">
      <c r="A109" s="32" t="s">
        <v>254</v>
      </c>
      <c r="B109" s="40">
        <v>106</v>
      </c>
      <c r="C109" s="40">
        <v>104</v>
      </c>
      <c r="D109" s="40">
        <v>127</v>
      </c>
      <c r="E109" s="40">
        <v>116</v>
      </c>
      <c r="F109" s="40">
        <v>128</v>
      </c>
      <c r="G109" s="40">
        <v>157</v>
      </c>
      <c r="H109" s="40">
        <v>211</v>
      </c>
      <c r="I109" s="40">
        <v>235</v>
      </c>
      <c r="J109" s="40">
        <v>238</v>
      </c>
      <c r="K109" s="40">
        <v>168</v>
      </c>
      <c r="L109" s="40">
        <v>131</v>
      </c>
      <c r="M109" s="40">
        <v>125</v>
      </c>
      <c r="N109" s="41">
        <f t="shared" si="12"/>
        <v>1846</v>
      </c>
    </row>
    <row r="110" spans="1:14" ht="30" customHeight="1">
      <c r="A110" s="32" t="s">
        <v>255</v>
      </c>
      <c r="B110" s="40">
        <v>3</v>
      </c>
      <c r="C110" s="40">
        <v>3</v>
      </c>
      <c r="D110" s="40">
        <v>4</v>
      </c>
      <c r="E110" s="40">
        <v>5</v>
      </c>
      <c r="F110" s="40">
        <v>1</v>
      </c>
      <c r="G110" s="40">
        <v>11</v>
      </c>
      <c r="H110" s="40">
        <v>25</v>
      </c>
      <c r="I110" s="40">
        <v>8</v>
      </c>
      <c r="J110" s="40">
        <v>3</v>
      </c>
      <c r="K110" s="40">
        <v>2</v>
      </c>
      <c r="L110" s="40">
        <v>3</v>
      </c>
      <c r="M110" s="40">
        <v>9</v>
      </c>
      <c r="N110" s="41">
        <f t="shared" si="12"/>
        <v>77</v>
      </c>
    </row>
    <row r="111" spans="1:14" ht="30" customHeight="1">
      <c r="A111" s="32" t="s">
        <v>46</v>
      </c>
      <c r="B111" s="40">
        <v>1035</v>
      </c>
      <c r="C111" s="40">
        <v>737</v>
      </c>
      <c r="D111" s="40">
        <v>863</v>
      </c>
      <c r="E111" s="40">
        <v>1193</v>
      </c>
      <c r="F111" s="40">
        <v>1049</v>
      </c>
      <c r="G111" s="40">
        <v>1797</v>
      </c>
      <c r="H111" s="40">
        <v>2794</v>
      </c>
      <c r="I111" s="40">
        <v>1743</v>
      </c>
      <c r="J111" s="40">
        <v>1530</v>
      </c>
      <c r="K111" s="40">
        <v>894</v>
      </c>
      <c r="L111" s="40">
        <v>834</v>
      </c>
      <c r="M111" s="40">
        <v>1365</v>
      </c>
      <c r="N111" s="41">
        <f t="shared" si="12"/>
        <v>15834</v>
      </c>
    </row>
    <row r="112" spans="1:14" ht="30" customHeight="1">
      <c r="A112" s="32" t="s">
        <v>256</v>
      </c>
      <c r="B112" s="40">
        <v>41</v>
      </c>
      <c r="C112" s="40">
        <v>34</v>
      </c>
      <c r="D112" s="40">
        <v>56</v>
      </c>
      <c r="E112" s="40">
        <v>40</v>
      </c>
      <c r="F112" s="40">
        <v>50</v>
      </c>
      <c r="G112" s="40">
        <v>54</v>
      </c>
      <c r="H112" s="40">
        <v>97</v>
      </c>
      <c r="I112" s="40">
        <v>86</v>
      </c>
      <c r="J112" s="40">
        <v>63</v>
      </c>
      <c r="K112" s="40">
        <v>45</v>
      </c>
      <c r="L112" s="40">
        <v>33</v>
      </c>
      <c r="M112" s="40">
        <v>35</v>
      </c>
      <c r="N112" s="41">
        <f t="shared" si="12"/>
        <v>634</v>
      </c>
    </row>
    <row r="113" spans="1:14" ht="30" customHeight="1">
      <c r="A113" s="32" t="s">
        <v>257</v>
      </c>
      <c r="B113" s="40">
        <v>62</v>
      </c>
      <c r="C113" s="40">
        <v>77</v>
      </c>
      <c r="D113" s="40">
        <v>93</v>
      </c>
      <c r="E113" s="40">
        <v>83</v>
      </c>
      <c r="F113" s="40">
        <v>123</v>
      </c>
      <c r="G113" s="40">
        <v>267</v>
      </c>
      <c r="H113" s="40">
        <v>282</v>
      </c>
      <c r="I113" s="40">
        <v>148</v>
      </c>
      <c r="J113" s="40">
        <v>135</v>
      </c>
      <c r="K113" s="40">
        <v>69</v>
      </c>
      <c r="L113" s="40">
        <v>69</v>
      </c>
      <c r="M113" s="40">
        <v>82</v>
      </c>
      <c r="N113" s="41">
        <f t="shared" si="12"/>
        <v>1490</v>
      </c>
    </row>
    <row r="114" spans="1:14" ht="30" customHeight="1">
      <c r="A114" s="32" t="s">
        <v>258</v>
      </c>
      <c r="B114" s="40">
        <v>27</v>
      </c>
      <c r="C114" s="40">
        <v>12</v>
      </c>
      <c r="D114" s="40">
        <v>20</v>
      </c>
      <c r="E114" s="40">
        <v>28</v>
      </c>
      <c r="F114" s="40">
        <v>27</v>
      </c>
      <c r="G114" s="40">
        <v>37</v>
      </c>
      <c r="H114" s="40">
        <v>44</v>
      </c>
      <c r="I114" s="40">
        <v>41</v>
      </c>
      <c r="J114" s="40">
        <v>37</v>
      </c>
      <c r="K114" s="40">
        <v>29</v>
      </c>
      <c r="L114" s="40">
        <v>16</v>
      </c>
      <c r="M114" s="40">
        <v>21</v>
      </c>
      <c r="N114" s="41">
        <f t="shared" si="12"/>
        <v>339</v>
      </c>
    </row>
    <row r="115" spans="1:14" ht="30" customHeight="1">
      <c r="A115" s="32" t="s">
        <v>259</v>
      </c>
      <c r="B115" s="40">
        <v>2</v>
      </c>
      <c r="C115" s="40">
        <v>2</v>
      </c>
      <c r="D115" s="40">
        <v>2</v>
      </c>
      <c r="E115" s="40">
        <v>3</v>
      </c>
      <c r="F115" s="40">
        <v>4</v>
      </c>
      <c r="G115" s="40">
        <v>6</v>
      </c>
      <c r="H115" s="40">
        <v>3</v>
      </c>
      <c r="I115" s="40">
        <v>16</v>
      </c>
      <c r="J115" s="40">
        <v>7</v>
      </c>
      <c r="K115" s="40">
        <v>0</v>
      </c>
      <c r="L115" s="40">
        <v>1</v>
      </c>
      <c r="M115" s="40">
        <v>3</v>
      </c>
      <c r="N115" s="41">
        <f t="shared" si="12"/>
        <v>49</v>
      </c>
    </row>
    <row r="116" spans="1:14" ht="30" customHeight="1">
      <c r="A116" s="32" t="s">
        <v>260</v>
      </c>
      <c r="B116" s="40">
        <v>6</v>
      </c>
      <c r="C116" s="40">
        <v>1</v>
      </c>
      <c r="D116" s="40">
        <v>8</v>
      </c>
      <c r="E116" s="40">
        <v>11</v>
      </c>
      <c r="F116" s="40">
        <v>4</v>
      </c>
      <c r="G116" s="40">
        <v>15</v>
      </c>
      <c r="H116" s="40">
        <v>11</v>
      </c>
      <c r="I116" s="40">
        <v>17</v>
      </c>
      <c r="J116" s="40">
        <v>14</v>
      </c>
      <c r="K116" s="40">
        <v>6</v>
      </c>
      <c r="L116" s="40">
        <v>7</v>
      </c>
      <c r="M116" s="40">
        <v>5</v>
      </c>
      <c r="N116" s="41">
        <f t="shared" si="12"/>
        <v>105</v>
      </c>
    </row>
    <row r="117" spans="1:14" ht="30" customHeight="1">
      <c r="A117" s="32" t="s">
        <v>261</v>
      </c>
      <c r="B117" s="40">
        <v>7</v>
      </c>
      <c r="C117" s="40">
        <v>4</v>
      </c>
      <c r="D117" s="40">
        <v>5</v>
      </c>
      <c r="E117" s="40">
        <v>5</v>
      </c>
      <c r="F117" s="40">
        <v>18</v>
      </c>
      <c r="G117" s="40">
        <v>15</v>
      </c>
      <c r="H117" s="40">
        <v>18</v>
      </c>
      <c r="I117" s="40">
        <v>67</v>
      </c>
      <c r="J117" s="40">
        <v>14</v>
      </c>
      <c r="K117" s="40">
        <v>13</v>
      </c>
      <c r="L117" s="40">
        <v>9</v>
      </c>
      <c r="M117" s="40">
        <v>9</v>
      </c>
      <c r="N117" s="41">
        <f t="shared" si="12"/>
        <v>184</v>
      </c>
    </row>
    <row r="118" spans="1:14" ht="30" customHeight="1">
      <c r="A118" s="32" t="s">
        <v>262</v>
      </c>
      <c r="B118" s="40">
        <v>666</v>
      </c>
      <c r="C118" s="40">
        <v>494</v>
      </c>
      <c r="D118" s="40">
        <v>535</v>
      </c>
      <c r="E118" s="40">
        <v>692</v>
      </c>
      <c r="F118" s="40">
        <v>969</v>
      </c>
      <c r="G118" s="40">
        <v>1201</v>
      </c>
      <c r="H118" s="40">
        <v>1421</v>
      </c>
      <c r="I118" s="40">
        <v>1280</v>
      </c>
      <c r="J118" s="40">
        <v>1151</v>
      </c>
      <c r="K118" s="40">
        <v>784</v>
      </c>
      <c r="L118" s="40">
        <v>649</v>
      </c>
      <c r="M118" s="40">
        <v>731</v>
      </c>
      <c r="N118" s="41">
        <f t="shared" si="12"/>
        <v>10573</v>
      </c>
    </row>
    <row r="119" spans="1:14" ht="30" customHeight="1">
      <c r="A119" s="32" t="s">
        <v>263</v>
      </c>
      <c r="B119" s="40">
        <v>11</v>
      </c>
      <c r="C119" s="40">
        <v>10</v>
      </c>
      <c r="D119" s="40">
        <v>17</v>
      </c>
      <c r="E119" s="40">
        <v>22</v>
      </c>
      <c r="F119" s="40">
        <v>28</v>
      </c>
      <c r="G119" s="40">
        <v>40</v>
      </c>
      <c r="H119" s="40">
        <v>31</v>
      </c>
      <c r="I119" s="40">
        <v>26</v>
      </c>
      <c r="J119" s="40">
        <v>23</v>
      </c>
      <c r="K119" s="40">
        <v>17</v>
      </c>
      <c r="L119" s="40">
        <v>17</v>
      </c>
      <c r="M119" s="40">
        <v>10</v>
      </c>
      <c r="N119" s="41">
        <f t="shared" si="12"/>
        <v>252</v>
      </c>
    </row>
    <row r="120" spans="1:14" ht="30" customHeight="1">
      <c r="A120" s="32" t="s">
        <v>264</v>
      </c>
      <c r="B120" s="40">
        <v>33</v>
      </c>
      <c r="C120" s="40">
        <v>37</v>
      </c>
      <c r="D120" s="40">
        <v>48</v>
      </c>
      <c r="E120" s="40">
        <v>45</v>
      </c>
      <c r="F120" s="40">
        <v>47</v>
      </c>
      <c r="G120" s="40">
        <v>56</v>
      </c>
      <c r="H120" s="40">
        <v>99</v>
      </c>
      <c r="I120" s="40">
        <v>92</v>
      </c>
      <c r="J120" s="40">
        <v>51</v>
      </c>
      <c r="K120" s="40">
        <v>36</v>
      </c>
      <c r="L120" s="40">
        <v>38</v>
      </c>
      <c r="M120" s="40">
        <v>42</v>
      </c>
      <c r="N120" s="41">
        <f t="shared" si="12"/>
        <v>624</v>
      </c>
    </row>
    <row r="121" spans="1:14" ht="47.25" customHeight="1">
      <c r="A121" s="84" t="s">
        <v>265</v>
      </c>
      <c r="B121" s="85">
        <f>B122+B131+B146</f>
        <v>8550</v>
      </c>
      <c r="C121" s="85">
        <f aca="true" t="shared" si="16" ref="C121:N121">C122+C131+C146</f>
        <v>7999</v>
      </c>
      <c r="D121" s="85">
        <f t="shared" si="16"/>
        <v>10645</v>
      </c>
      <c r="E121" s="85">
        <f t="shared" si="16"/>
        <v>10094</v>
      </c>
      <c r="F121" s="85">
        <f t="shared" si="16"/>
        <v>11402</v>
      </c>
      <c r="G121" s="85">
        <f t="shared" si="16"/>
        <v>12344</v>
      </c>
      <c r="H121" s="85">
        <f t="shared" si="16"/>
        <v>12943</v>
      </c>
      <c r="I121" s="85">
        <f t="shared" si="16"/>
        <v>9516</v>
      </c>
      <c r="J121" s="85">
        <f t="shared" si="16"/>
        <v>11009</v>
      </c>
      <c r="K121" s="85">
        <f t="shared" si="16"/>
        <v>8248</v>
      </c>
      <c r="L121" s="85">
        <f t="shared" si="16"/>
        <v>7962</v>
      </c>
      <c r="M121" s="85">
        <f t="shared" si="16"/>
        <v>11688</v>
      </c>
      <c r="N121" s="85">
        <f t="shared" si="16"/>
        <v>122400</v>
      </c>
    </row>
    <row r="122" spans="1:14" ht="30" customHeight="1">
      <c r="A122" s="33" t="s">
        <v>266</v>
      </c>
      <c r="B122" s="41">
        <f>SUM(B123:B130)</f>
        <v>636</v>
      </c>
      <c r="C122" s="41">
        <f aca="true" t="shared" si="17" ref="C122:H122">SUM(C123:C130)</f>
        <v>603</v>
      </c>
      <c r="D122" s="41">
        <f t="shared" si="17"/>
        <v>674</v>
      </c>
      <c r="E122" s="41">
        <f t="shared" si="17"/>
        <v>1005</v>
      </c>
      <c r="F122" s="41">
        <f t="shared" si="17"/>
        <v>1304</v>
      </c>
      <c r="G122" s="41">
        <f t="shared" si="17"/>
        <v>741</v>
      </c>
      <c r="H122" s="41">
        <f t="shared" si="17"/>
        <v>762</v>
      </c>
      <c r="I122" s="41">
        <f>SUM(I123:I130)</f>
        <v>866</v>
      </c>
      <c r="J122" s="41">
        <f>SUM(J123:J130)</f>
        <v>829</v>
      </c>
      <c r="K122" s="41">
        <f>SUM(K123:K130)</f>
        <v>885</v>
      </c>
      <c r="L122" s="41">
        <f>SUM(L123:L130)</f>
        <v>679</v>
      </c>
      <c r="M122" s="41">
        <f>SUM(M123:M130)</f>
        <v>1220</v>
      </c>
      <c r="N122" s="41">
        <f t="shared" si="12"/>
        <v>10204</v>
      </c>
    </row>
    <row r="123" spans="1:14" ht="30" customHeight="1">
      <c r="A123" s="32" t="s">
        <v>267</v>
      </c>
      <c r="B123" s="40">
        <v>324</v>
      </c>
      <c r="C123" s="40">
        <v>336</v>
      </c>
      <c r="D123" s="40">
        <v>368</v>
      </c>
      <c r="E123" s="40">
        <v>364</v>
      </c>
      <c r="F123" s="40">
        <v>980</v>
      </c>
      <c r="G123" s="40">
        <v>350</v>
      </c>
      <c r="H123" s="40">
        <v>423</v>
      </c>
      <c r="I123" s="40">
        <v>519</v>
      </c>
      <c r="J123" s="40">
        <v>430</v>
      </c>
      <c r="K123" s="40">
        <v>492</v>
      </c>
      <c r="L123" s="40">
        <v>392</v>
      </c>
      <c r="M123" s="40">
        <v>534</v>
      </c>
      <c r="N123" s="41">
        <f t="shared" si="12"/>
        <v>5512</v>
      </c>
    </row>
    <row r="124" spans="1:14" ht="30" customHeight="1">
      <c r="A124" s="32" t="s">
        <v>268</v>
      </c>
      <c r="B124" s="40">
        <v>6</v>
      </c>
      <c r="C124" s="40">
        <v>2</v>
      </c>
      <c r="D124" s="40">
        <v>5</v>
      </c>
      <c r="E124" s="40">
        <v>6</v>
      </c>
      <c r="F124" s="40">
        <v>10</v>
      </c>
      <c r="G124" s="40">
        <v>3</v>
      </c>
      <c r="H124" s="40">
        <v>3</v>
      </c>
      <c r="I124" s="40">
        <v>3</v>
      </c>
      <c r="J124" s="40">
        <v>5</v>
      </c>
      <c r="K124" s="40">
        <v>10</v>
      </c>
      <c r="L124" s="40">
        <v>2</v>
      </c>
      <c r="M124" s="40">
        <v>2</v>
      </c>
      <c r="N124" s="41">
        <f t="shared" si="12"/>
        <v>57</v>
      </c>
    </row>
    <row r="125" spans="1:14" ht="30" customHeight="1">
      <c r="A125" s="32" t="s">
        <v>269</v>
      </c>
      <c r="B125" s="40">
        <v>102</v>
      </c>
      <c r="C125" s="40">
        <v>71</v>
      </c>
      <c r="D125" s="40">
        <v>106</v>
      </c>
      <c r="E125" s="40">
        <v>78</v>
      </c>
      <c r="F125" s="40">
        <v>138</v>
      </c>
      <c r="G125" s="40">
        <v>160</v>
      </c>
      <c r="H125" s="40">
        <v>120</v>
      </c>
      <c r="I125" s="40">
        <v>158</v>
      </c>
      <c r="J125" s="40">
        <v>147</v>
      </c>
      <c r="K125" s="40">
        <v>131</v>
      </c>
      <c r="L125" s="40">
        <v>143</v>
      </c>
      <c r="M125" s="40">
        <v>132</v>
      </c>
      <c r="N125" s="41">
        <f t="shared" si="12"/>
        <v>1486</v>
      </c>
    </row>
    <row r="126" spans="1:14" ht="30" customHeight="1">
      <c r="A126" s="36" t="s">
        <v>270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2"/>
        <v>0</v>
      </c>
    </row>
    <row r="127" spans="1:14" ht="30" customHeight="1">
      <c r="A127" s="32" t="s">
        <v>271</v>
      </c>
      <c r="B127" s="40">
        <v>3</v>
      </c>
      <c r="C127" s="40">
        <v>0</v>
      </c>
      <c r="D127" s="40">
        <v>0</v>
      </c>
      <c r="E127" s="40">
        <v>0</v>
      </c>
      <c r="F127" s="40">
        <v>2</v>
      </c>
      <c r="G127" s="40">
        <v>1</v>
      </c>
      <c r="H127" s="40">
        <v>4</v>
      </c>
      <c r="I127" s="40">
        <v>1</v>
      </c>
      <c r="J127" s="40">
        <v>3</v>
      </c>
      <c r="K127" s="40">
        <v>1</v>
      </c>
      <c r="L127" s="40">
        <v>2</v>
      </c>
      <c r="M127" s="40">
        <v>3</v>
      </c>
      <c r="N127" s="41">
        <f t="shared" si="12"/>
        <v>20</v>
      </c>
    </row>
    <row r="128" spans="1:14" ht="30" customHeight="1">
      <c r="A128" s="32" t="s">
        <v>272</v>
      </c>
      <c r="B128" s="40">
        <v>19</v>
      </c>
      <c r="C128" s="40">
        <v>53</v>
      </c>
      <c r="D128" s="40">
        <v>53</v>
      </c>
      <c r="E128" s="40">
        <v>41</v>
      </c>
      <c r="F128" s="40">
        <v>44</v>
      </c>
      <c r="G128" s="40">
        <v>37</v>
      </c>
      <c r="H128" s="40">
        <v>33</v>
      </c>
      <c r="I128" s="40">
        <v>41</v>
      </c>
      <c r="J128" s="40">
        <v>42</v>
      </c>
      <c r="K128" s="40">
        <v>50</v>
      </c>
      <c r="L128" s="40">
        <v>25</v>
      </c>
      <c r="M128" s="40">
        <v>28</v>
      </c>
      <c r="N128" s="41">
        <f t="shared" si="12"/>
        <v>466</v>
      </c>
    </row>
    <row r="129" spans="1:14" ht="30" customHeight="1">
      <c r="A129" s="32" t="s">
        <v>273</v>
      </c>
      <c r="B129" s="40">
        <v>176</v>
      </c>
      <c r="C129" s="40">
        <v>138</v>
      </c>
      <c r="D129" s="40">
        <v>136</v>
      </c>
      <c r="E129" s="40">
        <v>504</v>
      </c>
      <c r="F129" s="40">
        <v>121</v>
      </c>
      <c r="G129" s="40">
        <v>176</v>
      </c>
      <c r="H129" s="40">
        <v>172</v>
      </c>
      <c r="I129" s="40">
        <v>134</v>
      </c>
      <c r="J129" s="40">
        <v>188</v>
      </c>
      <c r="K129" s="40">
        <v>181</v>
      </c>
      <c r="L129" s="40">
        <v>106</v>
      </c>
      <c r="M129" s="40">
        <v>511</v>
      </c>
      <c r="N129" s="41">
        <f t="shared" si="12"/>
        <v>2543</v>
      </c>
    </row>
    <row r="130" spans="1:14" ht="30" customHeight="1">
      <c r="A130" s="32" t="s">
        <v>274</v>
      </c>
      <c r="B130" s="40">
        <v>6</v>
      </c>
      <c r="C130" s="40">
        <v>3</v>
      </c>
      <c r="D130" s="40">
        <v>6</v>
      </c>
      <c r="E130" s="40">
        <v>12</v>
      </c>
      <c r="F130" s="40">
        <v>9</v>
      </c>
      <c r="G130" s="40">
        <v>14</v>
      </c>
      <c r="H130" s="40">
        <v>7</v>
      </c>
      <c r="I130" s="40">
        <v>10</v>
      </c>
      <c r="J130" s="40">
        <v>14</v>
      </c>
      <c r="K130" s="40">
        <v>20</v>
      </c>
      <c r="L130" s="40">
        <v>9</v>
      </c>
      <c r="M130" s="40">
        <v>10</v>
      </c>
      <c r="N130" s="41">
        <f t="shared" si="12"/>
        <v>120</v>
      </c>
    </row>
    <row r="131" spans="1:14" ht="30" customHeight="1">
      <c r="A131" s="33" t="s">
        <v>275</v>
      </c>
      <c r="B131" s="41">
        <f>SUM(B132:B145)</f>
        <v>5499</v>
      </c>
      <c r="C131" s="41">
        <f aca="true" t="shared" si="18" ref="C131:H131">SUM(C132:C145)</f>
        <v>5279</v>
      </c>
      <c r="D131" s="41">
        <f t="shared" si="18"/>
        <v>7141</v>
      </c>
      <c r="E131" s="41">
        <f t="shared" si="18"/>
        <v>5950</v>
      </c>
      <c r="F131" s="41">
        <f t="shared" si="18"/>
        <v>6781</v>
      </c>
      <c r="G131" s="41">
        <f t="shared" si="18"/>
        <v>7076</v>
      </c>
      <c r="H131" s="41">
        <f t="shared" si="18"/>
        <v>5936</v>
      </c>
      <c r="I131" s="41">
        <f>SUM(I132:I145)</f>
        <v>5471</v>
      </c>
      <c r="J131" s="41">
        <f>SUM(J132:J145)</f>
        <v>6896</v>
      </c>
      <c r="K131" s="41">
        <f>SUM(K132:K145)</f>
        <v>5536</v>
      </c>
      <c r="L131" s="41">
        <f>SUM(L132:L145)</f>
        <v>5470</v>
      </c>
      <c r="M131" s="41">
        <f>SUM(M132:M145)</f>
        <v>5751</v>
      </c>
      <c r="N131" s="41">
        <f t="shared" si="12"/>
        <v>72786</v>
      </c>
    </row>
    <row r="132" spans="1:14" ht="30" customHeight="1">
      <c r="A132" s="32" t="s">
        <v>276</v>
      </c>
      <c r="B132" s="40">
        <v>24</v>
      </c>
      <c r="C132" s="40">
        <v>40</v>
      </c>
      <c r="D132" s="40">
        <v>39</v>
      </c>
      <c r="E132" s="40">
        <v>33</v>
      </c>
      <c r="F132" s="40">
        <v>40</v>
      </c>
      <c r="G132" s="40">
        <v>56</v>
      </c>
      <c r="H132" s="40">
        <v>76</v>
      </c>
      <c r="I132" s="40">
        <v>58</v>
      </c>
      <c r="J132" s="40">
        <v>46</v>
      </c>
      <c r="K132" s="40">
        <v>52</v>
      </c>
      <c r="L132" s="40">
        <v>32</v>
      </c>
      <c r="M132" s="40">
        <v>44</v>
      </c>
      <c r="N132" s="41">
        <f t="shared" si="12"/>
        <v>540</v>
      </c>
    </row>
    <row r="133" spans="1:14" ht="30" customHeight="1">
      <c r="A133" s="32" t="s">
        <v>277</v>
      </c>
      <c r="B133" s="40">
        <v>2551</v>
      </c>
      <c r="C133" s="40">
        <v>2116</v>
      </c>
      <c r="D133" s="40">
        <v>2622</v>
      </c>
      <c r="E133" s="40">
        <v>2317</v>
      </c>
      <c r="F133" s="40">
        <v>2379</v>
      </c>
      <c r="G133" s="40">
        <v>2718</v>
      </c>
      <c r="H133" s="40">
        <v>1485</v>
      </c>
      <c r="I133" s="40">
        <v>1728</v>
      </c>
      <c r="J133" s="40">
        <v>2121</v>
      </c>
      <c r="K133" s="40">
        <v>2070</v>
      </c>
      <c r="L133" s="40">
        <v>1939</v>
      </c>
      <c r="M133" s="40">
        <v>2152</v>
      </c>
      <c r="N133" s="41">
        <f t="shared" si="12"/>
        <v>26198</v>
      </c>
    </row>
    <row r="134" spans="1:14" ht="30" customHeight="1">
      <c r="A134" s="32" t="s">
        <v>278</v>
      </c>
      <c r="B134" s="40">
        <v>6</v>
      </c>
      <c r="C134" s="40">
        <v>5</v>
      </c>
      <c r="D134" s="40">
        <v>4</v>
      </c>
      <c r="E134" s="40">
        <v>5</v>
      </c>
      <c r="F134" s="40">
        <v>3</v>
      </c>
      <c r="G134" s="40">
        <v>3</v>
      </c>
      <c r="H134" s="40">
        <v>2</v>
      </c>
      <c r="I134" s="40">
        <v>4</v>
      </c>
      <c r="J134" s="40">
        <v>3</v>
      </c>
      <c r="K134" s="40">
        <v>5</v>
      </c>
      <c r="L134" s="40">
        <v>5</v>
      </c>
      <c r="M134" s="40">
        <v>5</v>
      </c>
      <c r="N134" s="41">
        <f t="shared" si="12"/>
        <v>50</v>
      </c>
    </row>
    <row r="135" spans="1:14" ht="30" customHeight="1">
      <c r="A135" s="32" t="s">
        <v>279</v>
      </c>
      <c r="B135" s="40">
        <v>888</v>
      </c>
      <c r="C135" s="40">
        <v>1019</v>
      </c>
      <c r="D135" s="40">
        <v>1337</v>
      </c>
      <c r="E135" s="40">
        <v>1295</v>
      </c>
      <c r="F135" s="40">
        <v>1585</v>
      </c>
      <c r="G135" s="40">
        <v>1485</v>
      </c>
      <c r="H135" s="40">
        <v>1276</v>
      </c>
      <c r="I135" s="40">
        <v>1104</v>
      </c>
      <c r="J135" s="40">
        <v>1134</v>
      </c>
      <c r="K135" s="40">
        <v>1035</v>
      </c>
      <c r="L135" s="40">
        <v>1028</v>
      </c>
      <c r="M135" s="40">
        <v>1050</v>
      </c>
      <c r="N135" s="41">
        <f t="shared" si="12"/>
        <v>14236</v>
      </c>
    </row>
    <row r="136" spans="1:14" ht="30" customHeight="1">
      <c r="A136" s="32" t="s">
        <v>53</v>
      </c>
      <c r="B136" s="40">
        <v>1161</v>
      </c>
      <c r="C136" s="40">
        <v>1030</v>
      </c>
      <c r="D136" s="40">
        <v>2093</v>
      </c>
      <c r="E136" s="40">
        <v>1286</v>
      </c>
      <c r="F136" s="40">
        <v>1608</v>
      </c>
      <c r="G136" s="40">
        <v>1656</v>
      </c>
      <c r="H136" s="40">
        <v>1796</v>
      </c>
      <c r="I136" s="40">
        <v>1600</v>
      </c>
      <c r="J136" s="40">
        <v>1659</v>
      </c>
      <c r="K136" s="40">
        <v>1326</v>
      </c>
      <c r="L136" s="40">
        <v>1260</v>
      </c>
      <c r="M136" s="40">
        <v>1386</v>
      </c>
      <c r="N136" s="41">
        <f t="shared" si="12"/>
        <v>17861</v>
      </c>
    </row>
    <row r="137" spans="1:14" ht="30" customHeight="1">
      <c r="A137" s="32" t="s">
        <v>57</v>
      </c>
      <c r="B137" s="40">
        <v>63</v>
      </c>
      <c r="C137" s="40">
        <v>37</v>
      </c>
      <c r="D137" s="40">
        <v>39</v>
      </c>
      <c r="E137" s="40">
        <v>46</v>
      </c>
      <c r="F137" s="40">
        <v>45</v>
      </c>
      <c r="G137" s="40">
        <v>79</v>
      </c>
      <c r="H137" s="40">
        <v>100</v>
      </c>
      <c r="I137" s="40">
        <v>113</v>
      </c>
      <c r="J137" s="40">
        <v>103</v>
      </c>
      <c r="K137" s="40">
        <v>76</v>
      </c>
      <c r="L137" s="40">
        <v>69</v>
      </c>
      <c r="M137" s="40">
        <v>66</v>
      </c>
      <c r="N137" s="41">
        <f t="shared" si="12"/>
        <v>836</v>
      </c>
    </row>
    <row r="138" spans="1:14" ht="30" customHeight="1">
      <c r="A138" s="36" t="s">
        <v>280</v>
      </c>
      <c r="B138" s="40">
        <v>13</v>
      </c>
      <c r="C138" s="40">
        <v>11</v>
      </c>
      <c r="D138" s="40">
        <v>24</v>
      </c>
      <c r="E138" s="40">
        <v>17</v>
      </c>
      <c r="F138" s="40">
        <v>18</v>
      </c>
      <c r="G138" s="40">
        <v>17</v>
      </c>
      <c r="H138" s="40">
        <v>25</v>
      </c>
      <c r="I138" s="40">
        <v>38</v>
      </c>
      <c r="J138" s="40">
        <v>51</v>
      </c>
      <c r="K138" s="40">
        <v>43</v>
      </c>
      <c r="L138" s="40">
        <v>33</v>
      </c>
      <c r="M138" s="40">
        <v>46</v>
      </c>
      <c r="N138" s="41">
        <f t="shared" si="12"/>
        <v>336</v>
      </c>
    </row>
    <row r="139" spans="1:14" ht="30" customHeight="1">
      <c r="A139" s="36" t="s">
        <v>281</v>
      </c>
      <c r="B139" s="40">
        <v>0</v>
      </c>
      <c r="C139" s="40">
        <v>0</v>
      </c>
      <c r="D139" s="40">
        <v>0</v>
      </c>
      <c r="E139" s="40">
        <v>0</v>
      </c>
      <c r="F139" s="40">
        <v>4</v>
      </c>
      <c r="G139" s="40">
        <v>1</v>
      </c>
      <c r="H139" s="40">
        <v>7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12"/>
        <v>12</v>
      </c>
    </row>
    <row r="140" spans="1:14" ht="30" customHeight="1">
      <c r="A140" s="32" t="s">
        <v>282</v>
      </c>
      <c r="B140" s="40">
        <v>117</v>
      </c>
      <c r="C140" s="40">
        <v>140</v>
      </c>
      <c r="D140" s="40">
        <v>199</v>
      </c>
      <c r="E140" s="40">
        <v>202</v>
      </c>
      <c r="F140" s="40">
        <v>149</v>
      </c>
      <c r="G140" s="40">
        <v>154</v>
      </c>
      <c r="H140" s="40">
        <v>182</v>
      </c>
      <c r="I140" s="40">
        <v>139</v>
      </c>
      <c r="J140" s="40">
        <v>973</v>
      </c>
      <c r="K140" s="40">
        <v>153</v>
      </c>
      <c r="L140" s="40">
        <v>348</v>
      </c>
      <c r="M140" s="40">
        <v>152</v>
      </c>
      <c r="N140" s="41">
        <f t="shared" si="12"/>
        <v>2908</v>
      </c>
    </row>
    <row r="141" spans="1:14" ht="30" customHeight="1">
      <c r="A141" s="32" t="s">
        <v>283</v>
      </c>
      <c r="B141" s="40">
        <v>249</v>
      </c>
      <c r="C141" s="40">
        <v>277</v>
      </c>
      <c r="D141" s="40">
        <v>252</v>
      </c>
      <c r="E141" s="40">
        <v>245</v>
      </c>
      <c r="F141" s="40">
        <v>299</v>
      </c>
      <c r="G141" s="40">
        <v>273</v>
      </c>
      <c r="H141" s="40">
        <v>286</v>
      </c>
      <c r="I141" s="40">
        <v>261</v>
      </c>
      <c r="J141" s="40">
        <v>290</v>
      </c>
      <c r="K141" s="40">
        <v>316</v>
      </c>
      <c r="L141" s="40">
        <v>312</v>
      </c>
      <c r="M141" s="40">
        <v>386</v>
      </c>
      <c r="N141" s="41">
        <f t="shared" si="12"/>
        <v>3446</v>
      </c>
    </row>
    <row r="142" spans="1:14" ht="30" customHeight="1">
      <c r="A142" s="32" t="s">
        <v>608</v>
      </c>
      <c r="B142" s="40">
        <v>364</v>
      </c>
      <c r="C142" s="40">
        <v>525</v>
      </c>
      <c r="D142" s="40">
        <v>455</v>
      </c>
      <c r="E142" s="40">
        <v>412</v>
      </c>
      <c r="F142" s="40">
        <v>587</v>
      </c>
      <c r="G142" s="40">
        <v>568</v>
      </c>
      <c r="H142" s="40">
        <v>611</v>
      </c>
      <c r="I142" s="40">
        <v>338</v>
      </c>
      <c r="J142" s="40">
        <v>439</v>
      </c>
      <c r="K142" s="40">
        <v>387</v>
      </c>
      <c r="L142" s="68">
        <v>383</v>
      </c>
      <c r="M142" s="40">
        <v>406</v>
      </c>
      <c r="N142" s="41">
        <f t="shared" si="12"/>
        <v>5475</v>
      </c>
    </row>
    <row r="143" spans="1:14" ht="30" customHeight="1">
      <c r="A143" s="36" t="s">
        <v>284</v>
      </c>
      <c r="B143" s="40">
        <v>23</v>
      </c>
      <c r="C143" s="40">
        <v>32</v>
      </c>
      <c r="D143" s="40">
        <v>15</v>
      </c>
      <c r="E143" s="40">
        <v>14</v>
      </c>
      <c r="F143" s="40">
        <v>22</v>
      </c>
      <c r="G143" s="40">
        <v>7</v>
      </c>
      <c r="H143" s="40">
        <v>20</v>
      </c>
      <c r="I143" s="40">
        <v>9</v>
      </c>
      <c r="J143" s="40">
        <v>21</v>
      </c>
      <c r="K143" s="40">
        <v>18</v>
      </c>
      <c r="L143" s="40">
        <v>16</v>
      </c>
      <c r="M143" s="40">
        <v>20</v>
      </c>
      <c r="N143" s="41">
        <f t="shared" si="12"/>
        <v>217</v>
      </c>
    </row>
    <row r="144" spans="1:14" ht="30" customHeight="1">
      <c r="A144" s="32" t="s">
        <v>285</v>
      </c>
      <c r="B144" s="40">
        <v>5</v>
      </c>
      <c r="C144" s="40">
        <v>7</v>
      </c>
      <c r="D144" s="40">
        <v>8</v>
      </c>
      <c r="E144" s="40">
        <v>19</v>
      </c>
      <c r="F144" s="40">
        <v>8</v>
      </c>
      <c r="G144" s="40">
        <v>8</v>
      </c>
      <c r="H144" s="40">
        <v>9</v>
      </c>
      <c r="I144" s="40">
        <v>4</v>
      </c>
      <c r="J144" s="40">
        <v>8</v>
      </c>
      <c r="K144" s="40">
        <v>14</v>
      </c>
      <c r="L144" s="40">
        <v>5</v>
      </c>
      <c r="M144" s="40">
        <v>8</v>
      </c>
      <c r="N144" s="41">
        <f t="shared" si="12"/>
        <v>103</v>
      </c>
    </row>
    <row r="145" spans="1:14" ht="30" customHeight="1">
      <c r="A145" s="32" t="s">
        <v>286</v>
      </c>
      <c r="B145" s="40">
        <v>35</v>
      </c>
      <c r="C145" s="40">
        <v>40</v>
      </c>
      <c r="D145" s="40">
        <v>54</v>
      </c>
      <c r="E145" s="40">
        <v>59</v>
      </c>
      <c r="F145" s="40">
        <v>34</v>
      </c>
      <c r="G145" s="40">
        <v>51</v>
      </c>
      <c r="H145" s="40">
        <v>61</v>
      </c>
      <c r="I145" s="40">
        <v>75</v>
      </c>
      <c r="J145" s="40">
        <v>48</v>
      </c>
      <c r="K145" s="40">
        <v>41</v>
      </c>
      <c r="L145" s="40">
        <v>40</v>
      </c>
      <c r="M145" s="40">
        <v>30</v>
      </c>
      <c r="N145" s="41">
        <f t="shared" si="12"/>
        <v>568</v>
      </c>
    </row>
    <row r="146" spans="1:14" ht="30" customHeight="1">
      <c r="A146" s="33" t="s">
        <v>287</v>
      </c>
      <c r="B146" s="41">
        <f>SUM(B147:B156)</f>
        <v>2415</v>
      </c>
      <c r="C146" s="41">
        <f aca="true" t="shared" si="19" ref="C146:H146">SUM(C147:C156)</f>
        <v>2117</v>
      </c>
      <c r="D146" s="41">
        <f t="shared" si="19"/>
        <v>2830</v>
      </c>
      <c r="E146" s="41">
        <f t="shared" si="19"/>
        <v>3139</v>
      </c>
      <c r="F146" s="41">
        <f t="shared" si="19"/>
        <v>3317</v>
      </c>
      <c r="G146" s="41">
        <f t="shared" si="19"/>
        <v>4527</v>
      </c>
      <c r="H146" s="41">
        <f t="shared" si="19"/>
        <v>6245</v>
      </c>
      <c r="I146" s="41">
        <f>SUM(I147:I156)</f>
        <v>3179</v>
      </c>
      <c r="J146" s="41">
        <f>SUM(J147:J156)</f>
        <v>3284</v>
      </c>
      <c r="K146" s="41">
        <f>SUM(K147:K156)</f>
        <v>1827</v>
      </c>
      <c r="L146" s="41">
        <f>SUM(L147:L156)</f>
        <v>1813</v>
      </c>
      <c r="M146" s="41">
        <f>SUM(M147:M156)</f>
        <v>4717</v>
      </c>
      <c r="N146" s="41">
        <f t="shared" si="12"/>
        <v>39410</v>
      </c>
    </row>
    <row r="147" spans="1:14" ht="30" customHeight="1">
      <c r="A147" s="32" t="s">
        <v>288</v>
      </c>
      <c r="B147" s="40">
        <v>30</v>
      </c>
      <c r="C147" s="40">
        <v>7</v>
      </c>
      <c r="D147" s="40">
        <v>0</v>
      </c>
      <c r="E147" s="40">
        <v>0</v>
      </c>
      <c r="F147" s="40">
        <v>32</v>
      </c>
      <c r="G147" s="40">
        <v>17</v>
      </c>
      <c r="H147" s="40">
        <v>15</v>
      </c>
      <c r="I147" s="40">
        <v>1</v>
      </c>
      <c r="J147" s="40">
        <v>7</v>
      </c>
      <c r="K147" s="40">
        <v>1</v>
      </c>
      <c r="L147" s="40">
        <v>3</v>
      </c>
      <c r="M147" s="40">
        <v>2</v>
      </c>
      <c r="N147" s="41">
        <f t="shared" si="12"/>
        <v>115</v>
      </c>
    </row>
    <row r="148" spans="1:14" ht="30" customHeight="1">
      <c r="A148" s="32" t="s">
        <v>289</v>
      </c>
      <c r="B148" s="40">
        <v>5</v>
      </c>
      <c r="C148" s="40">
        <v>6</v>
      </c>
      <c r="D148" s="40">
        <v>10</v>
      </c>
      <c r="E148" s="40">
        <v>0</v>
      </c>
      <c r="F148" s="40">
        <v>7</v>
      </c>
      <c r="G148" s="40">
        <v>6</v>
      </c>
      <c r="H148" s="40">
        <v>5</v>
      </c>
      <c r="I148" s="40">
        <v>2</v>
      </c>
      <c r="J148" s="40">
        <v>1</v>
      </c>
      <c r="K148" s="40">
        <v>14</v>
      </c>
      <c r="L148" s="40">
        <v>6</v>
      </c>
      <c r="M148" s="40">
        <v>1</v>
      </c>
      <c r="N148" s="41">
        <f t="shared" si="12"/>
        <v>63</v>
      </c>
    </row>
    <row r="149" spans="1:14" ht="30" customHeight="1">
      <c r="A149" s="32" t="s">
        <v>290</v>
      </c>
      <c r="B149" s="40">
        <v>0</v>
      </c>
      <c r="C149" s="40">
        <v>3</v>
      </c>
      <c r="D149" s="40">
        <v>1</v>
      </c>
      <c r="E149" s="40">
        <v>3</v>
      </c>
      <c r="F149" s="40">
        <v>5</v>
      </c>
      <c r="G149" s="40">
        <v>4</v>
      </c>
      <c r="H149" s="40">
        <v>0</v>
      </c>
      <c r="I149" s="40">
        <v>17</v>
      </c>
      <c r="J149" s="40">
        <v>3</v>
      </c>
      <c r="K149" s="40">
        <v>11</v>
      </c>
      <c r="L149" s="40">
        <v>20</v>
      </c>
      <c r="M149" s="40">
        <v>1</v>
      </c>
      <c r="N149" s="41">
        <f t="shared" si="12"/>
        <v>68</v>
      </c>
    </row>
    <row r="150" spans="1:14" ht="30" customHeight="1">
      <c r="A150" s="32" t="s">
        <v>291</v>
      </c>
      <c r="B150" s="40">
        <v>190</v>
      </c>
      <c r="C150" s="40">
        <v>263</v>
      </c>
      <c r="D150" s="40">
        <v>506</v>
      </c>
      <c r="E150" s="40">
        <v>485</v>
      </c>
      <c r="F150" s="40">
        <v>513</v>
      </c>
      <c r="G150" s="40">
        <v>598</v>
      </c>
      <c r="H150" s="40">
        <v>797</v>
      </c>
      <c r="I150" s="40">
        <v>435</v>
      </c>
      <c r="J150" s="40">
        <v>335</v>
      </c>
      <c r="K150" s="40">
        <v>233</v>
      </c>
      <c r="L150" s="40">
        <v>177</v>
      </c>
      <c r="M150" s="40">
        <v>1458</v>
      </c>
      <c r="N150" s="41">
        <f t="shared" si="12"/>
        <v>5990</v>
      </c>
    </row>
    <row r="151" spans="1:14" ht="30" customHeight="1">
      <c r="A151" s="32" t="s">
        <v>292</v>
      </c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2</v>
      </c>
      <c r="I151" s="40">
        <v>0</v>
      </c>
      <c r="J151" s="40">
        <v>0</v>
      </c>
      <c r="K151" s="40">
        <v>0</v>
      </c>
      <c r="L151" s="40">
        <v>29</v>
      </c>
      <c r="M151" s="40">
        <v>0</v>
      </c>
      <c r="N151" s="41">
        <f t="shared" si="12"/>
        <v>31</v>
      </c>
    </row>
    <row r="152" spans="1:14" ht="30" customHeight="1">
      <c r="A152" s="32" t="s">
        <v>293</v>
      </c>
      <c r="B152" s="40">
        <v>220</v>
      </c>
      <c r="C152" s="40">
        <v>263</v>
      </c>
      <c r="D152" s="40">
        <v>294</v>
      </c>
      <c r="E152" s="40">
        <v>212</v>
      </c>
      <c r="F152" s="40">
        <v>339</v>
      </c>
      <c r="G152" s="40">
        <v>278</v>
      </c>
      <c r="H152" s="40">
        <v>86</v>
      </c>
      <c r="I152" s="40">
        <v>77</v>
      </c>
      <c r="J152" s="40">
        <v>1010</v>
      </c>
      <c r="K152" s="40">
        <v>82</v>
      </c>
      <c r="L152" s="40">
        <v>65</v>
      </c>
      <c r="M152" s="40">
        <v>70</v>
      </c>
      <c r="N152" s="41">
        <f t="shared" si="12"/>
        <v>2996</v>
      </c>
    </row>
    <row r="153" spans="1:14" ht="30" customHeight="1">
      <c r="A153" s="32" t="s">
        <v>294</v>
      </c>
      <c r="B153" s="40">
        <v>5</v>
      </c>
      <c r="C153" s="40">
        <v>4</v>
      </c>
      <c r="D153" s="40">
        <v>12</v>
      </c>
      <c r="E153" s="40">
        <v>11</v>
      </c>
      <c r="F153" s="40">
        <v>14</v>
      </c>
      <c r="G153" s="40">
        <v>11</v>
      </c>
      <c r="H153" s="40">
        <v>19</v>
      </c>
      <c r="I153" s="40">
        <v>11</v>
      </c>
      <c r="J153" s="40">
        <v>11</v>
      </c>
      <c r="K153" s="40">
        <v>7</v>
      </c>
      <c r="L153" s="40">
        <v>9</v>
      </c>
      <c r="M153" s="40">
        <v>20</v>
      </c>
      <c r="N153" s="41">
        <f t="shared" si="12"/>
        <v>134</v>
      </c>
    </row>
    <row r="154" spans="1:14" ht="30" customHeight="1">
      <c r="A154" s="32" t="s">
        <v>295</v>
      </c>
      <c r="B154" s="40">
        <v>20</v>
      </c>
      <c r="C154" s="40">
        <v>15</v>
      </c>
      <c r="D154" s="40">
        <v>24</v>
      </c>
      <c r="E154" s="40">
        <v>16</v>
      </c>
      <c r="F154" s="40">
        <v>29</v>
      </c>
      <c r="G154" s="40">
        <v>35</v>
      </c>
      <c r="H154" s="40">
        <v>28</v>
      </c>
      <c r="I154" s="40">
        <v>27</v>
      </c>
      <c r="J154" s="40">
        <v>28</v>
      </c>
      <c r="K154" s="40">
        <v>23</v>
      </c>
      <c r="L154" s="40">
        <v>26</v>
      </c>
      <c r="M154" s="40">
        <v>43</v>
      </c>
      <c r="N154" s="41">
        <f t="shared" si="12"/>
        <v>314</v>
      </c>
    </row>
    <row r="155" spans="1:14" ht="30" customHeight="1">
      <c r="A155" s="32" t="s">
        <v>296</v>
      </c>
      <c r="B155" s="40">
        <v>22</v>
      </c>
      <c r="C155" s="40">
        <v>20</v>
      </c>
      <c r="D155" s="40">
        <v>8</v>
      </c>
      <c r="E155" s="40">
        <v>22</v>
      </c>
      <c r="F155" s="40">
        <v>35</v>
      </c>
      <c r="G155" s="40">
        <v>18</v>
      </c>
      <c r="H155" s="40">
        <v>21</v>
      </c>
      <c r="I155" s="40">
        <v>42</v>
      </c>
      <c r="J155" s="40">
        <v>37</v>
      </c>
      <c r="K155" s="40">
        <v>46</v>
      </c>
      <c r="L155" s="40">
        <v>27</v>
      </c>
      <c r="M155" s="40">
        <v>28</v>
      </c>
      <c r="N155" s="41">
        <f t="shared" si="12"/>
        <v>326</v>
      </c>
    </row>
    <row r="156" spans="1:14" ht="30" customHeight="1">
      <c r="A156" s="32" t="s">
        <v>297</v>
      </c>
      <c r="B156" s="40">
        <v>1923</v>
      </c>
      <c r="C156" s="40">
        <v>1536</v>
      </c>
      <c r="D156" s="40">
        <v>1975</v>
      </c>
      <c r="E156" s="40">
        <v>2390</v>
      </c>
      <c r="F156" s="40">
        <v>2343</v>
      </c>
      <c r="G156" s="40">
        <v>3560</v>
      </c>
      <c r="H156" s="40">
        <v>5272</v>
      </c>
      <c r="I156" s="40">
        <v>2567</v>
      </c>
      <c r="J156" s="40">
        <v>1852</v>
      </c>
      <c r="K156" s="40">
        <v>1410</v>
      </c>
      <c r="L156" s="40">
        <v>1451</v>
      </c>
      <c r="M156" s="40">
        <v>3094</v>
      </c>
      <c r="N156" s="41">
        <f t="shared" si="12"/>
        <v>29373</v>
      </c>
    </row>
    <row r="157" spans="1:14" ht="30" customHeight="1">
      <c r="A157" s="84" t="s">
        <v>58</v>
      </c>
      <c r="B157" s="85">
        <f>B158+B162+B179+B183+B192</f>
        <v>27217</v>
      </c>
      <c r="C157" s="85">
        <f aca="true" t="shared" si="20" ref="C157:N157">C158+C162+C179+C183+C192</f>
        <v>28058</v>
      </c>
      <c r="D157" s="85">
        <f t="shared" si="20"/>
        <v>33847</v>
      </c>
      <c r="E157" s="85">
        <f t="shared" si="20"/>
        <v>40718</v>
      </c>
      <c r="F157" s="85">
        <f t="shared" si="20"/>
        <v>39406</v>
      </c>
      <c r="G157" s="85">
        <f t="shared" si="20"/>
        <v>46970</v>
      </c>
      <c r="H157" s="85">
        <f t="shared" si="20"/>
        <v>79094</v>
      </c>
      <c r="I157" s="85">
        <f t="shared" si="20"/>
        <v>56844</v>
      </c>
      <c r="J157" s="85">
        <f t="shared" si="20"/>
        <v>42176</v>
      </c>
      <c r="K157" s="85">
        <f t="shared" si="20"/>
        <v>42059</v>
      </c>
      <c r="L157" s="85">
        <f t="shared" si="20"/>
        <v>30775</v>
      </c>
      <c r="M157" s="85">
        <f t="shared" si="20"/>
        <v>38120</v>
      </c>
      <c r="N157" s="85">
        <f t="shared" si="20"/>
        <v>505284</v>
      </c>
    </row>
    <row r="158" spans="1:14" ht="30" customHeight="1">
      <c r="A158" s="33" t="s">
        <v>298</v>
      </c>
      <c r="B158" s="41">
        <f>SUM(B159:B161)</f>
        <v>539</v>
      </c>
      <c r="C158" s="41">
        <f aca="true" t="shared" si="21" ref="C158:H158">SUM(C159:C161)</f>
        <v>529</v>
      </c>
      <c r="D158" s="41">
        <f t="shared" si="21"/>
        <v>591</v>
      </c>
      <c r="E158" s="41">
        <f t="shared" si="21"/>
        <v>737</v>
      </c>
      <c r="F158" s="41">
        <f t="shared" si="21"/>
        <v>827</v>
      </c>
      <c r="G158" s="41">
        <f t="shared" si="21"/>
        <v>1072</v>
      </c>
      <c r="H158" s="41">
        <f t="shared" si="21"/>
        <v>1358</v>
      </c>
      <c r="I158" s="41">
        <f>SUM(I159:I161)</f>
        <v>1464</v>
      </c>
      <c r="J158" s="41">
        <f>SUM(J159:J161)</f>
        <v>1219</v>
      </c>
      <c r="K158" s="41">
        <f>SUM(K159:K161)</f>
        <v>1249</v>
      </c>
      <c r="L158" s="41">
        <f>SUM(L159:L161)</f>
        <v>1010</v>
      </c>
      <c r="M158" s="41">
        <f>SUM(M159:M161)</f>
        <v>902</v>
      </c>
      <c r="N158" s="41">
        <f t="shared" si="12"/>
        <v>11497</v>
      </c>
    </row>
    <row r="159" spans="1:14" ht="30" customHeight="1">
      <c r="A159" s="32" t="s">
        <v>299</v>
      </c>
      <c r="B159" s="40">
        <v>476</v>
      </c>
      <c r="C159" s="40">
        <v>485</v>
      </c>
      <c r="D159" s="40">
        <v>528</v>
      </c>
      <c r="E159" s="40">
        <v>680</v>
      </c>
      <c r="F159" s="40">
        <v>742</v>
      </c>
      <c r="G159" s="40">
        <v>982</v>
      </c>
      <c r="H159" s="40">
        <v>1147</v>
      </c>
      <c r="I159" s="40">
        <v>1266</v>
      </c>
      <c r="J159" s="40">
        <v>988</v>
      </c>
      <c r="K159" s="40">
        <v>997</v>
      </c>
      <c r="L159" s="40">
        <v>773</v>
      </c>
      <c r="M159" s="40">
        <v>811</v>
      </c>
      <c r="N159" s="41">
        <f aca="true" t="shared" si="22" ref="N159:N221">SUM(B159:M159)</f>
        <v>9875</v>
      </c>
    </row>
    <row r="160" spans="1:14" ht="30" customHeight="1">
      <c r="A160" s="32" t="s">
        <v>300</v>
      </c>
      <c r="B160" s="40">
        <v>27</v>
      </c>
      <c r="C160" s="40">
        <v>23</v>
      </c>
      <c r="D160" s="40">
        <v>23</v>
      </c>
      <c r="E160" s="40">
        <v>25</v>
      </c>
      <c r="F160" s="40">
        <v>38</v>
      </c>
      <c r="G160" s="40">
        <v>51</v>
      </c>
      <c r="H160" s="40">
        <v>54</v>
      </c>
      <c r="I160" s="40">
        <v>37</v>
      </c>
      <c r="J160" s="40">
        <v>40</v>
      </c>
      <c r="K160" s="40">
        <v>18</v>
      </c>
      <c r="L160" s="40">
        <v>29</v>
      </c>
      <c r="M160" s="40">
        <v>26</v>
      </c>
      <c r="N160" s="41">
        <f t="shared" si="22"/>
        <v>391</v>
      </c>
    </row>
    <row r="161" spans="1:14" ht="30" customHeight="1">
      <c r="A161" s="32" t="s">
        <v>301</v>
      </c>
      <c r="B161" s="40">
        <v>36</v>
      </c>
      <c r="C161" s="40">
        <v>21</v>
      </c>
      <c r="D161" s="40">
        <v>40</v>
      </c>
      <c r="E161" s="40">
        <v>32</v>
      </c>
      <c r="F161" s="40">
        <v>47</v>
      </c>
      <c r="G161" s="40">
        <v>39</v>
      </c>
      <c r="H161" s="40">
        <v>157</v>
      </c>
      <c r="I161" s="40">
        <v>161</v>
      </c>
      <c r="J161" s="40">
        <v>191</v>
      </c>
      <c r="K161" s="40">
        <v>234</v>
      </c>
      <c r="L161" s="40">
        <v>208</v>
      </c>
      <c r="M161" s="40">
        <v>65</v>
      </c>
      <c r="N161" s="41">
        <f t="shared" si="22"/>
        <v>1231</v>
      </c>
    </row>
    <row r="162" spans="1:14" ht="30" customHeight="1">
      <c r="A162" s="33" t="s">
        <v>302</v>
      </c>
      <c r="B162" s="41">
        <f>SUM(B163:B178)</f>
        <v>2996</v>
      </c>
      <c r="C162" s="41">
        <f aca="true" t="shared" si="23" ref="C162:H162">SUM(C163:C178)</f>
        <v>2836</v>
      </c>
      <c r="D162" s="41">
        <f t="shared" si="23"/>
        <v>3125</v>
      </c>
      <c r="E162" s="41">
        <f t="shared" si="23"/>
        <v>3470</v>
      </c>
      <c r="F162" s="41">
        <f t="shared" si="23"/>
        <v>3538</v>
      </c>
      <c r="G162" s="41">
        <f t="shared" si="23"/>
        <v>4580</v>
      </c>
      <c r="H162" s="41">
        <f t="shared" si="23"/>
        <v>5504</v>
      </c>
      <c r="I162" s="41">
        <f>SUM(I163:I178)</f>
        <v>5389</v>
      </c>
      <c r="J162" s="41">
        <f>SUM(J163:J178)</f>
        <v>5322</v>
      </c>
      <c r="K162" s="41">
        <f>SUM(K163:K178)</f>
        <v>4147</v>
      </c>
      <c r="L162" s="41">
        <f>SUM(L163:L178)</f>
        <v>3318</v>
      </c>
      <c r="M162" s="41">
        <f>SUM(M163:M178)</f>
        <v>3801</v>
      </c>
      <c r="N162" s="41">
        <f t="shared" si="22"/>
        <v>48026</v>
      </c>
    </row>
    <row r="163" spans="1:14" ht="30" customHeight="1">
      <c r="A163" s="32" t="s">
        <v>77</v>
      </c>
      <c r="B163" s="40">
        <v>21</v>
      </c>
      <c r="C163" s="40">
        <v>11</v>
      </c>
      <c r="D163" s="40">
        <v>14</v>
      </c>
      <c r="E163" s="40">
        <v>14</v>
      </c>
      <c r="F163" s="40">
        <v>24</v>
      </c>
      <c r="G163" s="40">
        <v>16</v>
      </c>
      <c r="H163" s="40">
        <v>16</v>
      </c>
      <c r="I163" s="40">
        <v>15</v>
      </c>
      <c r="J163" s="40">
        <v>13</v>
      </c>
      <c r="K163" s="40">
        <v>7</v>
      </c>
      <c r="L163" s="40">
        <v>19</v>
      </c>
      <c r="M163" s="40">
        <v>19</v>
      </c>
      <c r="N163" s="41">
        <f t="shared" si="22"/>
        <v>189</v>
      </c>
    </row>
    <row r="164" spans="1:14" ht="30" customHeight="1">
      <c r="A164" s="32" t="s">
        <v>73</v>
      </c>
      <c r="B164" s="40">
        <v>155</v>
      </c>
      <c r="C164" s="40">
        <v>133</v>
      </c>
      <c r="D164" s="40">
        <v>143</v>
      </c>
      <c r="E164" s="40">
        <v>163</v>
      </c>
      <c r="F164" s="40">
        <v>141</v>
      </c>
      <c r="G164" s="40">
        <v>268</v>
      </c>
      <c r="H164" s="40">
        <v>324</v>
      </c>
      <c r="I164" s="40">
        <v>407</v>
      </c>
      <c r="J164" s="40">
        <v>320</v>
      </c>
      <c r="K164" s="40">
        <v>179</v>
      </c>
      <c r="L164" s="40">
        <v>156</v>
      </c>
      <c r="M164" s="40">
        <v>149</v>
      </c>
      <c r="N164" s="41">
        <f t="shared" si="22"/>
        <v>2538</v>
      </c>
    </row>
    <row r="165" spans="1:14" ht="30" customHeight="1">
      <c r="A165" s="32" t="s">
        <v>303</v>
      </c>
      <c r="B165" s="40">
        <v>21</v>
      </c>
      <c r="C165" s="40">
        <v>19</v>
      </c>
      <c r="D165" s="40">
        <v>21</v>
      </c>
      <c r="E165" s="40">
        <v>31</v>
      </c>
      <c r="F165" s="40">
        <v>25</v>
      </c>
      <c r="G165" s="40">
        <v>21</v>
      </c>
      <c r="H165" s="40">
        <v>27</v>
      </c>
      <c r="I165" s="40">
        <v>19</v>
      </c>
      <c r="J165" s="40">
        <v>26</v>
      </c>
      <c r="K165" s="40">
        <v>23</v>
      </c>
      <c r="L165" s="40">
        <v>26</v>
      </c>
      <c r="M165" s="40">
        <v>20</v>
      </c>
      <c r="N165" s="41">
        <f t="shared" si="22"/>
        <v>279</v>
      </c>
    </row>
    <row r="166" spans="1:14" ht="30" customHeight="1">
      <c r="A166" s="32" t="s">
        <v>304</v>
      </c>
      <c r="B166" s="40">
        <v>184</v>
      </c>
      <c r="C166" s="40">
        <v>187</v>
      </c>
      <c r="D166" s="40">
        <v>195</v>
      </c>
      <c r="E166" s="40">
        <v>232</v>
      </c>
      <c r="F166" s="40">
        <v>274</v>
      </c>
      <c r="G166" s="40">
        <v>280</v>
      </c>
      <c r="H166" s="40">
        <v>354</v>
      </c>
      <c r="I166" s="40">
        <v>358</v>
      </c>
      <c r="J166" s="40">
        <v>324</v>
      </c>
      <c r="K166" s="40">
        <v>192</v>
      </c>
      <c r="L166" s="40">
        <v>177</v>
      </c>
      <c r="M166" s="40">
        <v>195</v>
      </c>
      <c r="N166" s="41">
        <f t="shared" si="22"/>
        <v>2952</v>
      </c>
    </row>
    <row r="167" spans="1:14" ht="30" customHeight="1">
      <c r="A167" s="32" t="s">
        <v>305</v>
      </c>
      <c r="B167" s="40">
        <v>63</v>
      </c>
      <c r="C167" s="40">
        <v>44</v>
      </c>
      <c r="D167" s="40">
        <v>73</v>
      </c>
      <c r="E167" s="40">
        <v>89</v>
      </c>
      <c r="F167" s="40">
        <v>72</v>
      </c>
      <c r="G167" s="40">
        <v>103</v>
      </c>
      <c r="H167" s="40">
        <v>86</v>
      </c>
      <c r="I167" s="40">
        <v>131</v>
      </c>
      <c r="J167" s="40">
        <v>68</v>
      </c>
      <c r="K167" s="40">
        <v>65</v>
      </c>
      <c r="L167" s="40">
        <v>45</v>
      </c>
      <c r="M167" s="40">
        <v>67</v>
      </c>
      <c r="N167" s="41">
        <f t="shared" si="22"/>
        <v>906</v>
      </c>
    </row>
    <row r="168" spans="1:14" ht="30" customHeight="1">
      <c r="A168" s="32" t="s">
        <v>306</v>
      </c>
      <c r="B168" s="40">
        <v>112</v>
      </c>
      <c r="C168" s="40">
        <v>118</v>
      </c>
      <c r="D168" s="40">
        <v>130</v>
      </c>
      <c r="E168" s="40">
        <v>159</v>
      </c>
      <c r="F168" s="40">
        <v>131</v>
      </c>
      <c r="G168" s="40">
        <v>142</v>
      </c>
      <c r="H168" s="40">
        <v>275</v>
      </c>
      <c r="I168" s="40">
        <v>194</v>
      </c>
      <c r="J168" s="40">
        <v>166</v>
      </c>
      <c r="K168" s="40">
        <v>132</v>
      </c>
      <c r="L168" s="40">
        <v>153</v>
      </c>
      <c r="M168" s="40">
        <v>140</v>
      </c>
      <c r="N168" s="41">
        <f t="shared" si="22"/>
        <v>1852</v>
      </c>
    </row>
    <row r="169" spans="1:14" ht="30" customHeight="1">
      <c r="A169" s="32" t="s">
        <v>307</v>
      </c>
      <c r="B169" s="40">
        <v>81</v>
      </c>
      <c r="C169" s="40">
        <v>86</v>
      </c>
      <c r="D169" s="40">
        <v>72</v>
      </c>
      <c r="E169" s="40">
        <v>97</v>
      </c>
      <c r="F169" s="40">
        <v>109</v>
      </c>
      <c r="G169" s="40">
        <v>125</v>
      </c>
      <c r="H169" s="40">
        <v>165</v>
      </c>
      <c r="I169" s="40">
        <v>147</v>
      </c>
      <c r="J169" s="40">
        <v>119</v>
      </c>
      <c r="K169" s="40">
        <v>140</v>
      </c>
      <c r="L169" s="40">
        <v>85</v>
      </c>
      <c r="M169" s="40">
        <v>125</v>
      </c>
      <c r="N169" s="41">
        <f t="shared" si="22"/>
        <v>1351</v>
      </c>
    </row>
    <row r="170" spans="1:14" ht="30" customHeight="1">
      <c r="A170" s="32" t="s">
        <v>308</v>
      </c>
      <c r="B170" s="40">
        <v>19</v>
      </c>
      <c r="C170" s="40">
        <v>15</v>
      </c>
      <c r="D170" s="40">
        <v>18</v>
      </c>
      <c r="E170" s="40">
        <v>20</v>
      </c>
      <c r="F170" s="40">
        <v>18</v>
      </c>
      <c r="G170" s="40">
        <v>20</v>
      </c>
      <c r="H170" s="40">
        <v>19</v>
      </c>
      <c r="I170" s="40">
        <v>10</v>
      </c>
      <c r="J170" s="40">
        <v>26</v>
      </c>
      <c r="K170" s="40">
        <v>18</v>
      </c>
      <c r="L170" s="40">
        <v>14</v>
      </c>
      <c r="M170" s="40">
        <v>23</v>
      </c>
      <c r="N170" s="41">
        <f t="shared" si="22"/>
        <v>220</v>
      </c>
    </row>
    <row r="171" spans="1:14" ht="30" customHeight="1">
      <c r="A171" s="32" t="s">
        <v>309</v>
      </c>
      <c r="B171" s="40">
        <v>82</v>
      </c>
      <c r="C171" s="40">
        <v>95</v>
      </c>
      <c r="D171" s="40">
        <v>103</v>
      </c>
      <c r="E171" s="40">
        <v>87</v>
      </c>
      <c r="F171" s="40">
        <v>95</v>
      </c>
      <c r="G171" s="40">
        <v>114</v>
      </c>
      <c r="H171" s="40">
        <v>143</v>
      </c>
      <c r="I171" s="40">
        <v>150</v>
      </c>
      <c r="J171" s="40">
        <v>146</v>
      </c>
      <c r="K171" s="40">
        <v>92</v>
      </c>
      <c r="L171" s="40">
        <v>66</v>
      </c>
      <c r="M171" s="40">
        <v>85</v>
      </c>
      <c r="N171" s="41">
        <f t="shared" si="22"/>
        <v>1258</v>
      </c>
    </row>
    <row r="172" spans="1:14" ht="30" customHeight="1">
      <c r="A172" s="32" t="s">
        <v>310</v>
      </c>
      <c r="B172" s="40">
        <v>176</v>
      </c>
      <c r="C172" s="40">
        <v>255</v>
      </c>
      <c r="D172" s="40">
        <v>205</v>
      </c>
      <c r="E172" s="40">
        <v>274</v>
      </c>
      <c r="F172" s="40">
        <v>231</v>
      </c>
      <c r="G172" s="40">
        <v>268</v>
      </c>
      <c r="H172" s="40">
        <v>425</v>
      </c>
      <c r="I172" s="40">
        <v>380</v>
      </c>
      <c r="J172" s="40">
        <v>372</v>
      </c>
      <c r="K172" s="40">
        <v>356</v>
      </c>
      <c r="L172" s="40">
        <v>265</v>
      </c>
      <c r="M172" s="40">
        <v>224</v>
      </c>
      <c r="N172" s="41">
        <f t="shared" si="22"/>
        <v>3431</v>
      </c>
    </row>
    <row r="173" spans="1:14" ht="30" customHeight="1">
      <c r="A173" s="32" t="s">
        <v>311</v>
      </c>
      <c r="B173" s="40">
        <v>358</v>
      </c>
      <c r="C173" s="40">
        <v>363</v>
      </c>
      <c r="D173" s="40">
        <v>381</v>
      </c>
      <c r="E173" s="40">
        <v>495</v>
      </c>
      <c r="F173" s="40">
        <v>455</v>
      </c>
      <c r="G173" s="40">
        <v>626</v>
      </c>
      <c r="H173" s="40">
        <v>801</v>
      </c>
      <c r="I173" s="40">
        <v>685</v>
      </c>
      <c r="J173" s="40">
        <v>700</v>
      </c>
      <c r="K173" s="40">
        <v>445</v>
      </c>
      <c r="L173" s="40">
        <v>346</v>
      </c>
      <c r="M173" s="40">
        <v>423</v>
      </c>
      <c r="N173" s="41">
        <f t="shared" si="22"/>
        <v>6078</v>
      </c>
    </row>
    <row r="174" spans="1:14" ht="30" customHeight="1">
      <c r="A174" s="32" t="s">
        <v>312</v>
      </c>
      <c r="B174" s="40">
        <v>922</v>
      </c>
      <c r="C174" s="40">
        <v>766</v>
      </c>
      <c r="D174" s="40">
        <v>923</v>
      </c>
      <c r="E174" s="40">
        <v>1004</v>
      </c>
      <c r="F174" s="40">
        <v>1123</v>
      </c>
      <c r="G174" s="40">
        <v>1372</v>
      </c>
      <c r="H174" s="40">
        <v>1446</v>
      </c>
      <c r="I174" s="40">
        <v>1551</v>
      </c>
      <c r="J174" s="40">
        <v>1632</v>
      </c>
      <c r="K174" s="40">
        <v>1202</v>
      </c>
      <c r="L174" s="40">
        <v>861</v>
      </c>
      <c r="M174" s="40">
        <v>1131</v>
      </c>
      <c r="N174" s="41">
        <f t="shared" si="22"/>
        <v>13933</v>
      </c>
    </row>
    <row r="175" spans="1:14" ht="30" customHeight="1">
      <c r="A175" s="32" t="s">
        <v>313</v>
      </c>
      <c r="B175" s="40">
        <v>51</v>
      </c>
      <c r="C175" s="40">
        <v>40</v>
      </c>
      <c r="D175" s="40">
        <v>67</v>
      </c>
      <c r="E175" s="40">
        <v>62</v>
      </c>
      <c r="F175" s="40">
        <v>75</v>
      </c>
      <c r="G175" s="40">
        <v>84</v>
      </c>
      <c r="H175" s="40">
        <v>97</v>
      </c>
      <c r="I175" s="40">
        <v>91</v>
      </c>
      <c r="J175" s="40">
        <v>107</v>
      </c>
      <c r="K175" s="40">
        <v>274</v>
      </c>
      <c r="L175" s="40">
        <v>369</v>
      </c>
      <c r="M175" s="40">
        <v>342</v>
      </c>
      <c r="N175" s="41">
        <f t="shared" si="22"/>
        <v>1659</v>
      </c>
    </row>
    <row r="176" spans="1:14" ht="30" customHeight="1">
      <c r="A176" s="32" t="s">
        <v>314</v>
      </c>
      <c r="B176" s="40">
        <v>20</v>
      </c>
      <c r="C176" s="40">
        <v>20</v>
      </c>
      <c r="D176" s="40">
        <v>42</v>
      </c>
      <c r="E176" s="40">
        <v>34</v>
      </c>
      <c r="F176" s="40">
        <v>47</v>
      </c>
      <c r="G176" s="40">
        <v>37</v>
      </c>
      <c r="H176" s="40">
        <v>34</v>
      </c>
      <c r="I176" s="40">
        <v>23</v>
      </c>
      <c r="J176" s="40">
        <v>45</v>
      </c>
      <c r="K176" s="40">
        <v>56</v>
      </c>
      <c r="L176" s="40">
        <v>42</v>
      </c>
      <c r="M176" s="40">
        <v>27</v>
      </c>
      <c r="N176" s="41">
        <f t="shared" si="22"/>
        <v>427</v>
      </c>
    </row>
    <row r="177" spans="1:14" ht="30" customHeight="1">
      <c r="A177" s="32" t="s">
        <v>315</v>
      </c>
      <c r="B177" s="40">
        <v>731</v>
      </c>
      <c r="C177" s="40">
        <v>684</v>
      </c>
      <c r="D177" s="40">
        <v>738</v>
      </c>
      <c r="E177" s="40">
        <v>709</v>
      </c>
      <c r="F177" s="40">
        <v>718</v>
      </c>
      <c r="G177" s="40">
        <v>1104</v>
      </c>
      <c r="H177" s="40">
        <v>1292</v>
      </c>
      <c r="I177" s="40">
        <v>1228</v>
      </c>
      <c r="J177" s="40">
        <v>1258</v>
      </c>
      <c r="K177" s="40">
        <v>966</v>
      </c>
      <c r="L177" s="40">
        <v>694</v>
      </c>
      <c r="M177" s="40">
        <v>831</v>
      </c>
      <c r="N177" s="41">
        <f t="shared" si="22"/>
        <v>10953</v>
      </c>
    </row>
    <row r="178" spans="1:14" ht="30" customHeight="1">
      <c r="A178" s="32" t="s">
        <v>316</v>
      </c>
      <c r="B178" s="40">
        <v>0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/>
      <c r="J178" s="40">
        <v>0</v>
      </c>
      <c r="K178" s="40">
        <v>0</v>
      </c>
      <c r="L178" s="40">
        <v>0</v>
      </c>
      <c r="M178" s="40">
        <v>0</v>
      </c>
      <c r="N178" s="41">
        <f t="shared" si="22"/>
        <v>0</v>
      </c>
    </row>
    <row r="179" spans="1:14" ht="30" customHeight="1">
      <c r="A179" s="33" t="s">
        <v>317</v>
      </c>
      <c r="B179" s="41">
        <f>SUM(B180:B182)</f>
        <v>2684</v>
      </c>
      <c r="C179" s="41">
        <f aca="true" t="shared" si="24" ref="C179:H179">SUM(C180:C182)</f>
        <v>2438</v>
      </c>
      <c r="D179" s="41">
        <f t="shared" si="24"/>
        <v>2703</v>
      </c>
      <c r="E179" s="41">
        <f t="shared" si="24"/>
        <v>3508</v>
      </c>
      <c r="F179" s="41">
        <f t="shared" si="24"/>
        <v>3222</v>
      </c>
      <c r="G179" s="41">
        <f t="shared" si="24"/>
        <v>3523</v>
      </c>
      <c r="H179" s="41">
        <f t="shared" si="24"/>
        <v>3420</v>
      </c>
      <c r="I179" s="41">
        <f>SUM(I180:I182)</f>
        <v>3359</v>
      </c>
      <c r="J179" s="41">
        <f>SUM(J180:J182)</f>
        <v>3138</v>
      </c>
      <c r="K179" s="41">
        <f>SUM(K180:K182)</f>
        <v>3259</v>
      </c>
      <c r="L179" s="41">
        <f>SUM(L180:L182)</f>
        <v>2734</v>
      </c>
      <c r="M179" s="41">
        <f>SUM(M180:M182)</f>
        <v>3149</v>
      </c>
      <c r="N179" s="41">
        <f t="shared" si="22"/>
        <v>37137</v>
      </c>
    </row>
    <row r="180" spans="1:14" ht="30" customHeight="1">
      <c r="A180" s="32" t="s">
        <v>318</v>
      </c>
      <c r="B180" s="40">
        <v>442</v>
      </c>
      <c r="C180" s="40">
        <v>471</v>
      </c>
      <c r="D180" s="40">
        <v>460</v>
      </c>
      <c r="E180" s="40">
        <v>593</v>
      </c>
      <c r="F180" s="40">
        <v>456</v>
      </c>
      <c r="G180" s="40">
        <v>726</v>
      </c>
      <c r="H180" s="40">
        <v>656</v>
      </c>
      <c r="I180" s="40">
        <v>765</v>
      </c>
      <c r="J180" s="40">
        <v>476</v>
      </c>
      <c r="K180" s="40">
        <v>593</v>
      </c>
      <c r="L180" s="40">
        <v>405</v>
      </c>
      <c r="M180" s="40">
        <v>489</v>
      </c>
      <c r="N180" s="41">
        <f t="shared" si="22"/>
        <v>6532</v>
      </c>
    </row>
    <row r="181" spans="1:14" ht="30" customHeight="1">
      <c r="A181" s="32" t="s">
        <v>319</v>
      </c>
      <c r="B181" s="40">
        <v>646</v>
      </c>
      <c r="C181" s="40">
        <v>587</v>
      </c>
      <c r="D181" s="40">
        <v>626</v>
      </c>
      <c r="E181" s="40">
        <v>833</v>
      </c>
      <c r="F181" s="40">
        <v>718</v>
      </c>
      <c r="G181" s="40">
        <v>922</v>
      </c>
      <c r="H181" s="40">
        <v>975</v>
      </c>
      <c r="I181" s="40">
        <v>940</v>
      </c>
      <c r="J181" s="40">
        <v>925</v>
      </c>
      <c r="K181" s="40">
        <v>778</v>
      </c>
      <c r="L181" s="40">
        <v>741</v>
      </c>
      <c r="M181" s="40">
        <v>887</v>
      </c>
      <c r="N181" s="41">
        <f t="shared" si="22"/>
        <v>9578</v>
      </c>
    </row>
    <row r="182" spans="1:14" ht="30" customHeight="1">
      <c r="A182" s="32" t="s">
        <v>320</v>
      </c>
      <c r="B182" s="40">
        <v>1596</v>
      </c>
      <c r="C182" s="40">
        <v>1380</v>
      </c>
      <c r="D182" s="40">
        <v>1617</v>
      </c>
      <c r="E182" s="40">
        <v>2082</v>
      </c>
      <c r="F182" s="40">
        <v>2048</v>
      </c>
      <c r="G182" s="40">
        <v>1875</v>
      </c>
      <c r="H182" s="40">
        <v>1789</v>
      </c>
      <c r="I182" s="40">
        <v>1654</v>
      </c>
      <c r="J182" s="40">
        <v>1737</v>
      </c>
      <c r="K182" s="40">
        <v>1888</v>
      </c>
      <c r="L182" s="40">
        <v>1588</v>
      </c>
      <c r="M182" s="40">
        <v>1773</v>
      </c>
      <c r="N182" s="41">
        <f t="shared" si="22"/>
        <v>21027</v>
      </c>
    </row>
    <row r="183" spans="1:14" ht="30" customHeight="1">
      <c r="A183" s="33" t="s">
        <v>59</v>
      </c>
      <c r="B183" s="41">
        <f>SUM(B184:B191)</f>
        <v>2462</v>
      </c>
      <c r="C183" s="41">
        <f aca="true" t="shared" si="25" ref="C183:H183">SUM(C184:C191)</f>
        <v>2614</v>
      </c>
      <c r="D183" s="41">
        <f t="shared" si="25"/>
        <v>3319</v>
      </c>
      <c r="E183" s="41">
        <f t="shared" si="25"/>
        <v>3542</v>
      </c>
      <c r="F183" s="41">
        <f t="shared" si="25"/>
        <v>3731</v>
      </c>
      <c r="G183" s="41">
        <f t="shared" si="25"/>
        <v>7803</v>
      </c>
      <c r="H183" s="41">
        <f t="shared" si="25"/>
        <v>10187</v>
      </c>
      <c r="I183" s="41">
        <f>SUM(I184:I191)</f>
        <v>4618</v>
      </c>
      <c r="J183" s="41">
        <f>SUM(J184:J191)</f>
        <v>4223</v>
      </c>
      <c r="K183" s="41">
        <f>SUM(K184:K191)</f>
        <v>3662</v>
      </c>
      <c r="L183" s="41">
        <f>SUM(L184:L191)</f>
        <v>2781</v>
      </c>
      <c r="M183" s="41">
        <f>SUM(M184:M191)</f>
        <v>3584</v>
      </c>
      <c r="N183" s="41">
        <f t="shared" si="22"/>
        <v>52526</v>
      </c>
    </row>
    <row r="184" spans="1:14" ht="30" customHeight="1">
      <c r="A184" s="32" t="s">
        <v>321</v>
      </c>
      <c r="B184" s="40">
        <v>570</v>
      </c>
      <c r="C184" s="40">
        <v>662</v>
      </c>
      <c r="D184" s="40">
        <v>949</v>
      </c>
      <c r="E184" s="40">
        <v>874</v>
      </c>
      <c r="F184" s="40">
        <v>911</v>
      </c>
      <c r="G184" s="40">
        <v>1976</v>
      </c>
      <c r="H184" s="40">
        <v>3055</v>
      </c>
      <c r="I184" s="40">
        <v>1031</v>
      </c>
      <c r="J184" s="40">
        <v>1003</v>
      </c>
      <c r="K184" s="40">
        <v>1147</v>
      </c>
      <c r="L184" s="40">
        <v>630</v>
      </c>
      <c r="M184" s="40">
        <v>816</v>
      </c>
      <c r="N184" s="41">
        <f t="shared" si="22"/>
        <v>13624</v>
      </c>
    </row>
    <row r="185" spans="1:14" ht="30" customHeight="1">
      <c r="A185" s="32" t="s">
        <v>322</v>
      </c>
      <c r="B185" s="40">
        <v>13</v>
      </c>
      <c r="C185" s="40">
        <v>13</v>
      </c>
      <c r="D185" s="40">
        <v>13</v>
      </c>
      <c r="E185" s="40">
        <v>6</v>
      </c>
      <c r="F185" s="40">
        <v>39</v>
      </c>
      <c r="G185" s="40">
        <v>14</v>
      </c>
      <c r="H185" s="40">
        <v>17</v>
      </c>
      <c r="I185" s="40">
        <v>36</v>
      </c>
      <c r="J185" s="40">
        <v>12</v>
      </c>
      <c r="K185" s="40">
        <v>16</v>
      </c>
      <c r="L185" s="40">
        <v>19</v>
      </c>
      <c r="M185" s="40">
        <v>21</v>
      </c>
      <c r="N185" s="41">
        <f t="shared" si="22"/>
        <v>219</v>
      </c>
    </row>
    <row r="186" spans="1:14" ht="30" customHeight="1">
      <c r="A186" s="32" t="s">
        <v>323</v>
      </c>
      <c r="B186" s="40">
        <v>307</v>
      </c>
      <c r="C186" s="40">
        <v>301</v>
      </c>
      <c r="D186" s="40">
        <v>357</v>
      </c>
      <c r="E186" s="40">
        <v>421</v>
      </c>
      <c r="F186" s="40">
        <v>406</v>
      </c>
      <c r="G186" s="40">
        <v>259</v>
      </c>
      <c r="H186" s="40">
        <v>404</v>
      </c>
      <c r="I186" s="40">
        <v>369</v>
      </c>
      <c r="J186" s="40">
        <v>315</v>
      </c>
      <c r="K186" s="40">
        <v>351</v>
      </c>
      <c r="L186" s="40">
        <v>418</v>
      </c>
      <c r="M186" s="40">
        <v>154</v>
      </c>
      <c r="N186" s="41">
        <f t="shared" si="22"/>
        <v>4062</v>
      </c>
    </row>
    <row r="187" spans="1:14" ht="30" customHeight="1">
      <c r="A187" s="32" t="s">
        <v>324</v>
      </c>
      <c r="B187" s="40">
        <v>10</v>
      </c>
      <c r="C187" s="40">
        <v>5</v>
      </c>
      <c r="D187" s="40">
        <v>6</v>
      </c>
      <c r="E187" s="40">
        <v>4</v>
      </c>
      <c r="F187" s="40">
        <v>13</v>
      </c>
      <c r="G187" s="40">
        <v>4</v>
      </c>
      <c r="H187" s="40">
        <v>8</v>
      </c>
      <c r="I187" s="40">
        <v>21</v>
      </c>
      <c r="J187" s="40">
        <v>24</v>
      </c>
      <c r="K187" s="40">
        <v>7</v>
      </c>
      <c r="L187" s="40">
        <v>8</v>
      </c>
      <c r="M187" s="40">
        <v>7</v>
      </c>
      <c r="N187" s="41">
        <f t="shared" si="22"/>
        <v>117</v>
      </c>
    </row>
    <row r="188" spans="1:14" s="17" customFormat="1" ht="30" customHeight="1">
      <c r="A188" s="37" t="s">
        <v>325</v>
      </c>
      <c r="B188" s="69">
        <v>32</v>
      </c>
      <c r="C188" s="69">
        <v>29</v>
      </c>
      <c r="D188" s="69">
        <v>7</v>
      </c>
      <c r="E188" s="69">
        <v>29</v>
      </c>
      <c r="F188" s="69">
        <v>42</v>
      </c>
      <c r="G188" s="69">
        <v>58</v>
      </c>
      <c r="H188" s="69">
        <v>272</v>
      </c>
      <c r="I188" s="69">
        <v>255</v>
      </c>
      <c r="J188" s="69">
        <v>249</v>
      </c>
      <c r="K188" s="69">
        <v>15</v>
      </c>
      <c r="L188" s="69">
        <v>13</v>
      </c>
      <c r="M188" s="69">
        <v>37</v>
      </c>
      <c r="N188" s="70">
        <f t="shared" si="22"/>
        <v>1038</v>
      </c>
    </row>
    <row r="189" spans="1:14" ht="30" customHeight="1">
      <c r="A189" s="32" t="s">
        <v>326</v>
      </c>
      <c r="B189" s="40">
        <v>1282</v>
      </c>
      <c r="C189" s="40">
        <v>1351</v>
      </c>
      <c r="D189" s="40">
        <v>1610</v>
      </c>
      <c r="E189" s="40">
        <v>1853</v>
      </c>
      <c r="F189" s="40">
        <v>1949</v>
      </c>
      <c r="G189" s="40">
        <v>4766</v>
      </c>
      <c r="H189" s="40">
        <v>5619</v>
      </c>
      <c r="I189" s="40">
        <v>2467</v>
      </c>
      <c r="J189" s="40">
        <v>2185</v>
      </c>
      <c r="K189" s="40">
        <v>1781</v>
      </c>
      <c r="L189" s="40">
        <v>1309</v>
      </c>
      <c r="M189" s="40">
        <v>2204</v>
      </c>
      <c r="N189" s="41">
        <f t="shared" si="22"/>
        <v>28376</v>
      </c>
    </row>
    <row r="190" spans="1:14" ht="30" customHeight="1">
      <c r="A190" s="32" t="s">
        <v>327</v>
      </c>
      <c r="B190" s="40">
        <v>28</v>
      </c>
      <c r="C190" s="40">
        <v>23</v>
      </c>
      <c r="D190" s="40">
        <v>45</v>
      </c>
      <c r="E190" s="40">
        <v>52</v>
      </c>
      <c r="F190" s="40">
        <v>47</v>
      </c>
      <c r="G190" s="40">
        <v>43</v>
      </c>
      <c r="H190" s="40">
        <v>119</v>
      </c>
      <c r="I190" s="40">
        <v>162</v>
      </c>
      <c r="J190" s="40">
        <v>96</v>
      </c>
      <c r="K190" s="40">
        <v>37</v>
      </c>
      <c r="L190" s="40">
        <v>31</v>
      </c>
      <c r="M190" s="40">
        <v>52</v>
      </c>
      <c r="N190" s="41">
        <f t="shared" si="22"/>
        <v>735</v>
      </c>
    </row>
    <row r="191" spans="1:14" ht="30" customHeight="1">
      <c r="A191" s="32" t="s">
        <v>328</v>
      </c>
      <c r="B191" s="40">
        <v>220</v>
      </c>
      <c r="C191" s="40">
        <v>230</v>
      </c>
      <c r="D191" s="40">
        <v>332</v>
      </c>
      <c r="E191" s="40">
        <v>303</v>
      </c>
      <c r="F191" s="40">
        <v>324</v>
      </c>
      <c r="G191" s="40">
        <v>683</v>
      </c>
      <c r="H191" s="40">
        <v>693</v>
      </c>
      <c r="I191" s="40">
        <v>277</v>
      </c>
      <c r="J191" s="40">
        <v>339</v>
      </c>
      <c r="K191" s="40">
        <v>308</v>
      </c>
      <c r="L191" s="40">
        <v>353</v>
      </c>
      <c r="M191" s="40">
        <v>293</v>
      </c>
      <c r="N191" s="41">
        <f t="shared" si="22"/>
        <v>4355</v>
      </c>
    </row>
    <row r="192" spans="1:14" ht="30" customHeight="1">
      <c r="A192" s="33" t="s">
        <v>329</v>
      </c>
      <c r="B192" s="41">
        <f>SUM(B193:B211)</f>
        <v>18536</v>
      </c>
      <c r="C192" s="41">
        <f aca="true" t="shared" si="26" ref="C192:H192">SUM(C193:C211)</f>
        <v>19641</v>
      </c>
      <c r="D192" s="41">
        <f t="shared" si="26"/>
        <v>24109</v>
      </c>
      <c r="E192" s="41">
        <f t="shared" si="26"/>
        <v>29461</v>
      </c>
      <c r="F192" s="41">
        <f t="shared" si="26"/>
        <v>28088</v>
      </c>
      <c r="G192" s="41">
        <f t="shared" si="26"/>
        <v>29992</v>
      </c>
      <c r="H192" s="41">
        <f t="shared" si="26"/>
        <v>58625</v>
      </c>
      <c r="I192" s="41">
        <f>SUM(I193:I211)</f>
        <v>42014</v>
      </c>
      <c r="J192" s="41">
        <f>SUM(J193:J211)</f>
        <v>28274</v>
      </c>
      <c r="K192" s="41">
        <f>SUM(K193:K211)</f>
        <v>29742</v>
      </c>
      <c r="L192" s="41">
        <f>SUM(L193:L211)</f>
        <v>20932</v>
      </c>
      <c r="M192" s="41">
        <f>SUM(M193:M211)</f>
        <v>26684</v>
      </c>
      <c r="N192" s="41">
        <f t="shared" si="22"/>
        <v>356098</v>
      </c>
    </row>
    <row r="193" spans="1:14" ht="30" customHeight="1">
      <c r="A193" s="32" t="s">
        <v>99</v>
      </c>
      <c r="B193" s="40">
        <v>0</v>
      </c>
      <c r="C193" s="40">
        <v>0</v>
      </c>
      <c r="D193" s="40">
        <v>3</v>
      </c>
      <c r="E193" s="40">
        <v>0</v>
      </c>
      <c r="F193" s="40">
        <v>0</v>
      </c>
      <c r="G193" s="40">
        <v>0</v>
      </c>
      <c r="H193" s="40">
        <v>3</v>
      </c>
      <c r="I193" s="40">
        <v>1</v>
      </c>
      <c r="J193" s="40">
        <v>0</v>
      </c>
      <c r="K193" s="40">
        <v>1</v>
      </c>
      <c r="L193" s="40">
        <v>0</v>
      </c>
      <c r="M193" s="40">
        <v>1</v>
      </c>
      <c r="N193" s="41">
        <f t="shared" si="22"/>
        <v>9</v>
      </c>
    </row>
    <row r="194" spans="1:14" ht="30" customHeight="1">
      <c r="A194" s="32" t="s">
        <v>94</v>
      </c>
      <c r="B194" s="40">
        <v>307</v>
      </c>
      <c r="C194" s="40">
        <v>309</v>
      </c>
      <c r="D194" s="40">
        <v>370</v>
      </c>
      <c r="E194" s="40">
        <v>405</v>
      </c>
      <c r="F194" s="40">
        <v>428</v>
      </c>
      <c r="G194" s="40">
        <v>414</v>
      </c>
      <c r="H194" s="40">
        <v>702</v>
      </c>
      <c r="I194" s="40">
        <v>474</v>
      </c>
      <c r="J194" s="40">
        <v>467</v>
      </c>
      <c r="K194" s="40">
        <v>402</v>
      </c>
      <c r="L194" s="40">
        <v>337</v>
      </c>
      <c r="M194" s="40">
        <v>430</v>
      </c>
      <c r="N194" s="41">
        <f t="shared" si="22"/>
        <v>5045</v>
      </c>
    </row>
    <row r="195" spans="1:14" ht="30" customHeight="1">
      <c r="A195" s="32" t="s">
        <v>330</v>
      </c>
      <c r="B195" s="40">
        <v>626</v>
      </c>
      <c r="C195" s="40">
        <v>711</v>
      </c>
      <c r="D195" s="40">
        <v>753</v>
      </c>
      <c r="E195" s="40">
        <v>1178</v>
      </c>
      <c r="F195" s="40">
        <v>917</v>
      </c>
      <c r="G195" s="40">
        <v>1248</v>
      </c>
      <c r="H195" s="40">
        <v>2539</v>
      </c>
      <c r="I195" s="40">
        <v>1551</v>
      </c>
      <c r="J195" s="40">
        <v>969</v>
      </c>
      <c r="K195" s="40">
        <v>931</v>
      </c>
      <c r="L195" s="40">
        <v>848</v>
      </c>
      <c r="M195" s="40">
        <v>1072</v>
      </c>
      <c r="N195" s="41">
        <f t="shared" si="22"/>
        <v>13343</v>
      </c>
    </row>
    <row r="196" spans="1:14" ht="30" customHeight="1">
      <c r="A196" s="32" t="s">
        <v>331</v>
      </c>
      <c r="B196" s="40">
        <v>6925</v>
      </c>
      <c r="C196" s="40">
        <v>7789</v>
      </c>
      <c r="D196" s="40">
        <v>8055</v>
      </c>
      <c r="E196" s="40">
        <v>12118</v>
      </c>
      <c r="F196" s="40">
        <v>10385</v>
      </c>
      <c r="G196" s="40">
        <v>10899</v>
      </c>
      <c r="H196" s="40">
        <v>22112</v>
      </c>
      <c r="I196" s="40">
        <v>17342</v>
      </c>
      <c r="J196" s="40">
        <v>10186</v>
      </c>
      <c r="K196" s="40">
        <v>10017</v>
      </c>
      <c r="L196" s="40">
        <v>7531</v>
      </c>
      <c r="M196" s="40">
        <v>10822</v>
      </c>
      <c r="N196" s="41">
        <f t="shared" si="22"/>
        <v>134181</v>
      </c>
    </row>
    <row r="197" spans="1:14" ht="30" customHeight="1">
      <c r="A197" s="32" t="s">
        <v>332</v>
      </c>
      <c r="B197" s="40">
        <v>3098</v>
      </c>
      <c r="C197" s="40">
        <v>3086</v>
      </c>
      <c r="D197" s="40">
        <v>5762</v>
      </c>
      <c r="E197" s="40">
        <v>4947</v>
      </c>
      <c r="F197" s="40">
        <v>5280</v>
      </c>
      <c r="G197" s="40">
        <v>5794</v>
      </c>
      <c r="H197" s="40">
        <v>15419</v>
      </c>
      <c r="I197" s="40">
        <v>10309</v>
      </c>
      <c r="J197" s="40">
        <v>6183</v>
      </c>
      <c r="K197" s="40">
        <v>6520</v>
      </c>
      <c r="L197" s="40">
        <v>3666</v>
      </c>
      <c r="M197" s="40">
        <v>4759</v>
      </c>
      <c r="N197" s="41">
        <f t="shared" si="22"/>
        <v>74823</v>
      </c>
    </row>
    <row r="198" spans="1:14" ht="30" customHeight="1">
      <c r="A198" s="32" t="s">
        <v>333</v>
      </c>
      <c r="B198" s="40">
        <v>293</v>
      </c>
      <c r="C198" s="40">
        <v>323</v>
      </c>
      <c r="D198" s="40">
        <v>402</v>
      </c>
      <c r="E198" s="40">
        <v>363</v>
      </c>
      <c r="F198" s="40">
        <v>558</v>
      </c>
      <c r="G198" s="40">
        <v>409</v>
      </c>
      <c r="H198" s="40">
        <v>480</v>
      </c>
      <c r="I198" s="40">
        <v>408</v>
      </c>
      <c r="J198" s="40">
        <v>352</v>
      </c>
      <c r="K198" s="40">
        <v>379</v>
      </c>
      <c r="L198" s="40">
        <v>505</v>
      </c>
      <c r="M198" s="40">
        <v>327</v>
      </c>
      <c r="N198" s="41">
        <f t="shared" si="22"/>
        <v>4799</v>
      </c>
    </row>
    <row r="199" spans="1:14" ht="30" customHeight="1">
      <c r="A199" s="32" t="s">
        <v>334</v>
      </c>
      <c r="B199" s="40">
        <v>2056</v>
      </c>
      <c r="C199" s="40">
        <v>1928</v>
      </c>
      <c r="D199" s="40">
        <v>2228</v>
      </c>
      <c r="E199" s="40">
        <v>2754</v>
      </c>
      <c r="F199" s="40">
        <v>2403</v>
      </c>
      <c r="G199" s="40">
        <v>2462</v>
      </c>
      <c r="H199" s="40">
        <v>3159</v>
      </c>
      <c r="I199" s="40">
        <v>2881</v>
      </c>
      <c r="J199" s="40">
        <v>2612</v>
      </c>
      <c r="K199" s="40">
        <v>2906</v>
      </c>
      <c r="L199" s="40">
        <v>1806</v>
      </c>
      <c r="M199" s="40">
        <v>1948</v>
      </c>
      <c r="N199" s="41">
        <f t="shared" si="22"/>
        <v>29143</v>
      </c>
    </row>
    <row r="200" spans="1:14" ht="30" customHeight="1">
      <c r="A200" s="32" t="s">
        <v>100</v>
      </c>
      <c r="B200" s="40">
        <v>1</v>
      </c>
      <c r="C200" s="40">
        <v>1</v>
      </c>
      <c r="D200" s="40">
        <v>1</v>
      </c>
      <c r="E200" s="40">
        <v>0</v>
      </c>
      <c r="F200" s="40">
        <v>0</v>
      </c>
      <c r="G200" s="40">
        <v>1</v>
      </c>
      <c r="H200" s="40">
        <v>1</v>
      </c>
      <c r="I200" s="40">
        <v>2</v>
      </c>
      <c r="J200" s="40">
        <v>0</v>
      </c>
      <c r="K200" s="40">
        <v>0</v>
      </c>
      <c r="L200" s="40">
        <v>1</v>
      </c>
      <c r="M200" s="40">
        <v>0</v>
      </c>
      <c r="N200" s="41">
        <f t="shared" si="22"/>
        <v>8</v>
      </c>
    </row>
    <row r="201" spans="1:14" ht="30" customHeight="1">
      <c r="A201" s="32" t="s">
        <v>98</v>
      </c>
      <c r="B201" s="40">
        <v>9</v>
      </c>
      <c r="C201" s="40">
        <v>10</v>
      </c>
      <c r="D201" s="40">
        <v>17</v>
      </c>
      <c r="E201" s="40">
        <v>17</v>
      </c>
      <c r="F201" s="40">
        <v>19</v>
      </c>
      <c r="G201" s="40">
        <v>22</v>
      </c>
      <c r="H201" s="40">
        <v>20</v>
      </c>
      <c r="I201" s="40">
        <v>20</v>
      </c>
      <c r="J201" s="40">
        <v>13</v>
      </c>
      <c r="K201" s="40">
        <v>24</v>
      </c>
      <c r="L201" s="40">
        <v>21</v>
      </c>
      <c r="M201" s="40">
        <v>25</v>
      </c>
      <c r="N201" s="41">
        <f t="shared" si="22"/>
        <v>217</v>
      </c>
    </row>
    <row r="202" spans="1:14" ht="30" customHeight="1">
      <c r="A202" s="32" t="s">
        <v>335</v>
      </c>
      <c r="B202" s="40">
        <v>16</v>
      </c>
      <c r="C202" s="40">
        <v>18</v>
      </c>
      <c r="D202" s="40">
        <v>26</v>
      </c>
      <c r="E202" s="40">
        <v>38</v>
      </c>
      <c r="F202" s="40">
        <v>33</v>
      </c>
      <c r="G202" s="40">
        <v>24</v>
      </c>
      <c r="H202" s="40">
        <v>19</v>
      </c>
      <c r="I202" s="40">
        <v>29</v>
      </c>
      <c r="J202" s="40">
        <v>25</v>
      </c>
      <c r="K202" s="40">
        <v>30</v>
      </c>
      <c r="L202" s="40">
        <v>23</v>
      </c>
      <c r="M202" s="40">
        <v>34</v>
      </c>
      <c r="N202" s="41">
        <f t="shared" si="22"/>
        <v>315</v>
      </c>
    </row>
    <row r="203" spans="1:14" ht="30" customHeight="1">
      <c r="A203" s="32" t="s">
        <v>336</v>
      </c>
      <c r="B203" s="40">
        <v>3</v>
      </c>
      <c r="C203" s="40">
        <v>0</v>
      </c>
      <c r="D203" s="40">
        <v>1</v>
      </c>
      <c r="E203" s="40">
        <v>1</v>
      </c>
      <c r="F203" s="40">
        <v>3</v>
      </c>
      <c r="G203" s="40">
        <v>2</v>
      </c>
      <c r="H203" s="40">
        <v>1</v>
      </c>
      <c r="I203" s="40">
        <v>8</v>
      </c>
      <c r="J203" s="40">
        <v>2</v>
      </c>
      <c r="K203" s="40">
        <v>1</v>
      </c>
      <c r="L203" s="40">
        <v>1</v>
      </c>
      <c r="M203" s="40">
        <v>6</v>
      </c>
      <c r="N203" s="41">
        <f t="shared" si="22"/>
        <v>29</v>
      </c>
    </row>
    <row r="204" spans="1:14" ht="30" customHeight="1">
      <c r="A204" s="32" t="s">
        <v>337</v>
      </c>
      <c r="B204" s="40">
        <v>566</v>
      </c>
      <c r="C204" s="40">
        <v>582</v>
      </c>
      <c r="D204" s="40">
        <v>641</v>
      </c>
      <c r="E204" s="40">
        <v>831</v>
      </c>
      <c r="F204" s="40">
        <v>857</v>
      </c>
      <c r="G204" s="40">
        <v>832</v>
      </c>
      <c r="H204" s="40">
        <v>1596</v>
      </c>
      <c r="I204" s="40">
        <v>965</v>
      </c>
      <c r="J204" s="40">
        <v>824</v>
      </c>
      <c r="K204" s="40">
        <v>723</v>
      </c>
      <c r="L204" s="40">
        <v>574</v>
      </c>
      <c r="M204" s="40">
        <v>752</v>
      </c>
      <c r="N204" s="41">
        <f t="shared" si="22"/>
        <v>9743</v>
      </c>
    </row>
    <row r="205" spans="1:14" ht="30" customHeight="1">
      <c r="A205" s="32" t="s">
        <v>338</v>
      </c>
      <c r="B205" s="40">
        <v>98</v>
      </c>
      <c r="C205" s="40">
        <v>95</v>
      </c>
      <c r="D205" s="40">
        <v>139</v>
      </c>
      <c r="E205" s="40">
        <v>143</v>
      </c>
      <c r="F205" s="40">
        <v>161</v>
      </c>
      <c r="G205" s="40">
        <v>157</v>
      </c>
      <c r="H205" s="40">
        <v>232</v>
      </c>
      <c r="I205" s="40">
        <v>186</v>
      </c>
      <c r="J205" s="40">
        <v>154</v>
      </c>
      <c r="K205" s="40">
        <v>144</v>
      </c>
      <c r="L205" s="40">
        <v>125</v>
      </c>
      <c r="M205" s="40">
        <v>127</v>
      </c>
      <c r="N205" s="41">
        <f t="shared" si="22"/>
        <v>1761</v>
      </c>
    </row>
    <row r="206" spans="1:14" ht="30" customHeight="1">
      <c r="A206" s="32" t="s">
        <v>339</v>
      </c>
      <c r="B206" s="40">
        <v>1</v>
      </c>
      <c r="C206" s="40">
        <v>0</v>
      </c>
      <c r="D206" s="40">
        <v>2</v>
      </c>
      <c r="E206" s="40">
        <v>0</v>
      </c>
      <c r="F206" s="40">
        <v>2</v>
      </c>
      <c r="G206" s="40">
        <v>1</v>
      </c>
      <c r="H206" s="40">
        <v>1</v>
      </c>
      <c r="I206" s="40">
        <v>0</v>
      </c>
      <c r="J206" s="40">
        <v>1</v>
      </c>
      <c r="K206" s="40">
        <v>0</v>
      </c>
      <c r="L206" s="40">
        <v>1</v>
      </c>
      <c r="M206" s="40">
        <v>1</v>
      </c>
      <c r="N206" s="41">
        <f t="shared" si="22"/>
        <v>10</v>
      </c>
    </row>
    <row r="207" spans="1:14" ht="30" customHeight="1">
      <c r="A207" s="32" t="s">
        <v>340</v>
      </c>
      <c r="B207" s="40">
        <v>781</v>
      </c>
      <c r="C207" s="40">
        <v>621</v>
      </c>
      <c r="D207" s="40">
        <v>788</v>
      </c>
      <c r="E207" s="40">
        <v>899</v>
      </c>
      <c r="F207" s="40">
        <v>1536</v>
      </c>
      <c r="G207" s="40">
        <v>939</v>
      </c>
      <c r="H207" s="40">
        <v>1280</v>
      </c>
      <c r="I207" s="40">
        <v>1189</v>
      </c>
      <c r="J207" s="40">
        <v>967</v>
      </c>
      <c r="K207" s="40">
        <v>795</v>
      </c>
      <c r="L207" s="40">
        <v>1306</v>
      </c>
      <c r="M207" s="40">
        <v>835</v>
      </c>
      <c r="N207" s="41">
        <f t="shared" si="22"/>
        <v>11936</v>
      </c>
    </row>
    <row r="208" spans="1:14" ht="30" customHeight="1">
      <c r="A208" s="32" t="s">
        <v>341</v>
      </c>
      <c r="B208" s="40">
        <v>589</v>
      </c>
      <c r="C208" s="40">
        <v>782</v>
      </c>
      <c r="D208" s="40">
        <v>700</v>
      </c>
      <c r="E208" s="40">
        <v>1262</v>
      </c>
      <c r="F208" s="40">
        <v>810</v>
      </c>
      <c r="G208" s="40">
        <v>983</v>
      </c>
      <c r="H208" s="40">
        <v>2203</v>
      </c>
      <c r="I208" s="40">
        <v>1066</v>
      </c>
      <c r="J208" s="40">
        <v>1073</v>
      </c>
      <c r="K208" s="40">
        <v>1171</v>
      </c>
      <c r="L208" s="40">
        <v>691</v>
      </c>
      <c r="M208" s="40">
        <v>1002</v>
      </c>
      <c r="N208" s="41">
        <f t="shared" si="22"/>
        <v>12332</v>
      </c>
    </row>
    <row r="209" spans="1:14" ht="30" customHeight="1">
      <c r="A209" s="32" t="s">
        <v>342</v>
      </c>
      <c r="B209" s="40">
        <v>3070</v>
      </c>
      <c r="C209" s="40">
        <v>3283</v>
      </c>
      <c r="D209" s="40">
        <v>4095</v>
      </c>
      <c r="E209" s="40">
        <v>4379</v>
      </c>
      <c r="F209" s="40">
        <v>4414</v>
      </c>
      <c r="G209" s="40">
        <v>5610</v>
      </c>
      <c r="H209" s="40">
        <v>8703</v>
      </c>
      <c r="I209" s="40">
        <v>5434</v>
      </c>
      <c r="J209" s="40">
        <v>4310</v>
      </c>
      <c r="K209" s="40">
        <v>5534</v>
      </c>
      <c r="L209" s="40">
        <v>3371</v>
      </c>
      <c r="M209" s="40">
        <v>4405</v>
      </c>
      <c r="N209" s="41">
        <f t="shared" si="22"/>
        <v>56608</v>
      </c>
    </row>
    <row r="210" spans="1:14" ht="30" customHeight="1">
      <c r="A210" s="32" t="s">
        <v>343</v>
      </c>
      <c r="B210" s="40">
        <v>13</v>
      </c>
      <c r="C210" s="40">
        <v>7</v>
      </c>
      <c r="D210" s="40">
        <v>12</v>
      </c>
      <c r="E210" s="40">
        <v>14</v>
      </c>
      <c r="F210" s="40">
        <v>6</v>
      </c>
      <c r="G210" s="40">
        <v>6</v>
      </c>
      <c r="H210" s="40">
        <v>8</v>
      </c>
      <c r="I210" s="40">
        <v>29</v>
      </c>
      <c r="J210" s="40">
        <v>11</v>
      </c>
      <c r="K210" s="40">
        <v>8</v>
      </c>
      <c r="L210" s="40">
        <v>7</v>
      </c>
      <c r="M210" s="40">
        <v>5</v>
      </c>
      <c r="N210" s="41">
        <f t="shared" si="22"/>
        <v>126</v>
      </c>
    </row>
    <row r="211" spans="1:14" ht="30" customHeight="1">
      <c r="A211" s="32" t="s">
        <v>344</v>
      </c>
      <c r="B211" s="40">
        <v>84</v>
      </c>
      <c r="C211" s="40">
        <v>96</v>
      </c>
      <c r="D211" s="40">
        <v>114</v>
      </c>
      <c r="E211" s="40">
        <v>112</v>
      </c>
      <c r="F211" s="40">
        <v>276</v>
      </c>
      <c r="G211" s="40">
        <v>189</v>
      </c>
      <c r="H211" s="40">
        <v>147</v>
      </c>
      <c r="I211" s="40">
        <v>120</v>
      </c>
      <c r="J211" s="40">
        <v>125</v>
      </c>
      <c r="K211" s="40">
        <v>156</v>
      </c>
      <c r="L211" s="40">
        <v>118</v>
      </c>
      <c r="M211" s="40">
        <v>133</v>
      </c>
      <c r="N211" s="41">
        <f t="shared" si="22"/>
        <v>1670</v>
      </c>
    </row>
    <row r="212" spans="1:14" ht="30" customHeight="1">
      <c r="A212" s="86" t="s">
        <v>503</v>
      </c>
      <c r="B212" s="85">
        <f>SUM(B213,B216,B222,B226)</f>
        <v>2602</v>
      </c>
      <c r="C212" s="85">
        <f aca="true" t="shared" si="27" ref="C212:N212">SUM(C213,C216,C222,C226)</f>
        <v>1962</v>
      </c>
      <c r="D212" s="85">
        <f t="shared" si="27"/>
        <v>4009</v>
      </c>
      <c r="E212" s="85">
        <f t="shared" si="27"/>
        <v>4947</v>
      </c>
      <c r="F212" s="85">
        <f t="shared" si="27"/>
        <v>4692</v>
      </c>
      <c r="G212" s="85">
        <f t="shared" si="27"/>
        <v>5680</v>
      </c>
      <c r="H212" s="85">
        <f t="shared" si="27"/>
        <v>8231</v>
      </c>
      <c r="I212" s="85">
        <f t="shared" si="27"/>
        <v>7361</v>
      </c>
      <c r="J212" s="85">
        <f t="shared" si="27"/>
        <v>6944</v>
      </c>
      <c r="K212" s="85">
        <f t="shared" si="27"/>
        <v>4145</v>
      </c>
      <c r="L212" s="85">
        <f t="shared" si="27"/>
        <v>3628</v>
      </c>
      <c r="M212" s="85">
        <f t="shared" si="27"/>
        <v>5469</v>
      </c>
      <c r="N212" s="85">
        <f t="shared" si="27"/>
        <v>59670</v>
      </c>
    </row>
    <row r="213" spans="1:14" ht="30" customHeight="1">
      <c r="A213" s="38" t="s">
        <v>560</v>
      </c>
      <c r="B213" s="41">
        <f>SUM(B214:B215)</f>
        <v>2592</v>
      </c>
      <c r="C213" s="41">
        <f aca="true" t="shared" si="28" ref="C213:H213">SUM(C214:C215)</f>
        <v>1957</v>
      </c>
      <c r="D213" s="41">
        <f t="shared" si="28"/>
        <v>4002</v>
      </c>
      <c r="E213" s="41">
        <f t="shared" si="28"/>
        <v>4936</v>
      </c>
      <c r="F213" s="41">
        <f t="shared" si="28"/>
        <v>4672</v>
      </c>
      <c r="G213" s="41">
        <f t="shared" si="28"/>
        <v>5652</v>
      </c>
      <c r="H213" s="41">
        <f t="shared" si="28"/>
        <v>8187</v>
      </c>
      <c r="I213" s="41">
        <f>SUM(I214:I215)</f>
        <v>7315</v>
      </c>
      <c r="J213" s="41">
        <f>SUM(J214:J215)</f>
        <v>6921</v>
      </c>
      <c r="K213" s="41">
        <f>SUM(K214:K215)</f>
        <v>3966</v>
      </c>
      <c r="L213" s="41">
        <f>SUM(L214:L215)</f>
        <v>3593</v>
      </c>
      <c r="M213" s="41">
        <f>SUM(M214:M215)</f>
        <v>5423</v>
      </c>
      <c r="N213" s="41">
        <f t="shared" si="22"/>
        <v>59216</v>
      </c>
    </row>
    <row r="214" spans="1:14" ht="30" customHeight="1">
      <c r="A214" s="32" t="s">
        <v>561</v>
      </c>
      <c r="B214" s="40">
        <v>2517</v>
      </c>
      <c r="C214" s="40">
        <v>1877</v>
      </c>
      <c r="D214" s="40">
        <v>3906</v>
      </c>
      <c r="E214" s="40">
        <v>4819</v>
      </c>
      <c r="F214" s="40">
        <v>4531</v>
      </c>
      <c r="G214" s="40">
        <v>5513</v>
      </c>
      <c r="H214" s="40">
        <v>8054</v>
      </c>
      <c r="I214" s="40">
        <v>7204</v>
      </c>
      <c r="J214" s="40">
        <v>6796</v>
      </c>
      <c r="K214" s="40">
        <v>3879</v>
      </c>
      <c r="L214" s="40">
        <v>3481</v>
      </c>
      <c r="M214" s="40">
        <v>5275</v>
      </c>
      <c r="N214" s="41">
        <f t="shared" si="22"/>
        <v>57852</v>
      </c>
    </row>
    <row r="215" spans="1:14" ht="30" customHeight="1">
      <c r="A215" s="32" t="s">
        <v>562</v>
      </c>
      <c r="B215" s="40">
        <v>75</v>
      </c>
      <c r="C215" s="40">
        <v>80</v>
      </c>
      <c r="D215" s="40">
        <v>96</v>
      </c>
      <c r="E215" s="40">
        <v>117</v>
      </c>
      <c r="F215" s="40">
        <v>141</v>
      </c>
      <c r="G215" s="40">
        <v>139</v>
      </c>
      <c r="H215" s="40">
        <v>133</v>
      </c>
      <c r="I215" s="40">
        <v>111</v>
      </c>
      <c r="J215" s="40">
        <v>125</v>
      </c>
      <c r="K215" s="40">
        <v>87</v>
      </c>
      <c r="L215" s="40">
        <v>112</v>
      </c>
      <c r="M215" s="40">
        <v>148</v>
      </c>
      <c r="N215" s="41">
        <f t="shared" si="22"/>
        <v>1364</v>
      </c>
    </row>
    <row r="216" spans="1:14" ht="30" customHeight="1">
      <c r="A216" s="38" t="s">
        <v>507</v>
      </c>
      <c r="B216" s="41">
        <f>SUM(B217:B221)</f>
        <v>8</v>
      </c>
      <c r="C216" s="41">
        <f aca="true" t="shared" si="29" ref="C216:H216">SUM(C217:C221)</f>
        <v>4</v>
      </c>
      <c r="D216" s="41">
        <f t="shared" si="29"/>
        <v>3</v>
      </c>
      <c r="E216" s="41">
        <f t="shared" si="29"/>
        <v>6</v>
      </c>
      <c r="F216" s="41">
        <f t="shared" si="29"/>
        <v>17</v>
      </c>
      <c r="G216" s="41">
        <f t="shared" si="29"/>
        <v>23</v>
      </c>
      <c r="H216" s="41">
        <f t="shared" si="29"/>
        <v>38</v>
      </c>
      <c r="I216" s="41">
        <f>SUM(I217:I221)</f>
        <v>45</v>
      </c>
      <c r="J216" s="41">
        <f>SUM(J217:J221)</f>
        <v>22</v>
      </c>
      <c r="K216" s="41">
        <f>SUM(K217:K221)</f>
        <v>176</v>
      </c>
      <c r="L216" s="41">
        <f>SUM(L217:L221)</f>
        <v>30</v>
      </c>
      <c r="M216" s="41">
        <f>SUM(M217:M221)</f>
        <v>40</v>
      </c>
      <c r="N216" s="41">
        <f t="shared" si="22"/>
        <v>412</v>
      </c>
    </row>
    <row r="217" spans="1:14" ht="30" customHeight="1">
      <c r="A217" s="32" t="s">
        <v>609</v>
      </c>
      <c r="B217" s="40">
        <v>8</v>
      </c>
      <c r="C217" s="40">
        <v>4</v>
      </c>
      <c r="D217" s="40">
        <v>3</v>
      </c>
      <c r="E217" s="40">
        <v>6</v>
      </c>
      <c r="F217" s="40">
        <v>16</v>
      </c>
      <c r="G217" s="40">
        <v>23</v>
      </c>
      <c r="H217" s="40">
        <v>38</v>
      </c>
      <c r="I217" s="40">
        <v>45</v>
      </c>
      <c r="J217" s="40">
        <v>22</v>
      </c>
      <c r="K217" s="40">
        <v>176</v>
      </c>
      <c r="L217" s="40">
        <v>30</v>
      </c>
      <c r="M217" s="40">
        <v>40</v>
      </c>
      <c r="N217" s="41">
        <f t="shared" si="22"/>
        <v>411</v>
      </c>
    </row>
    <row r="218" spans="1:14" ht="30" customHeight="1">
      <c r="A218" s="32" t="s">
        <v>563</v>
      </c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22"/>
        <v>0</v>
      </c>
    </row>
    <row r="219" spans="1:14" ht="31.5">
      <c r="A219" s="32" t="s">
        <v>219</v>
      </c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22"/>
        <v>0</v>
      </c>
    </row>
    <row r="220" spans="1:14" ht="31.5">
      <c r="A220" s="32" t="s">
        <v>564</v>
      </c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22"/>
        <v>0</v>
      </c>
    </row>
    <row r="221" spans="1:14" ht="31.5">
      <c r="A221" s="32" t="s">
        <v>565</v>
      </c>
      <c r="B221" s="40">
        <v>0</v>
      </c>
      <c r="C221" s="40">
        <v>0</v>
      </c>
      <c r="D221" s="40">
        <v>0</v>
      </c>
      <c r="E221" s="40">
        <v>0</v>
      </c>
      <c r="F221" s="40">
        <v>1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22"/>
        <v>1</v>
      </c>
    </row>
    <row r="222" spans="1:14" ht="31.5">
      <c r="A222" s="33" t="s">
        <v>566</v>
      </c>
      <c r="B222" s="41">
        <f>SUM(B223:B225)</f>
        <v>0</v>
      </c>
      <c r="C222" s="41">
        <f aca="true" t="shared" si="30" ref="C222:N222">SUM(C223:C225)</f>
        <v>0</v>
      </c>
      <c r="D222" s="41">
        <f t="shared" si="30"/>
        <v>0</v>
      </c>
      <c r="E222" s="41">
        <f t="shared" si="30"/>
        <v>0</v>
      </c>
      <c r="F222" s="41">
        <f t="shared" si="30"/>
        <v>0</v>
      </c>
      <c r="G222" s="41">
        <f t="shared" si="30"/>
        <v>0</v>
      </c>
      <c r="H222" s="41">
        <f t="shared" si="30"/>
        <v>0</v>
      </c>
      <c r="I222" s="41">
        <f t="shared" si="30"/>
        <v>0</v>
      </c>
      <c r="J222" s="41">
        <f t="shared" si="30"/>
        <v>0</v>
      </c>
      <c r="K222" s="41">
        <f t="shared" si="30"/>
        <v>0</v>
      </c>
      <c r="L222" s="41">
        <f t="shared" si="30"/>
        <v>0</v>
      </c>
      <c r="M222" s="41">
        <f t="shared" si="30"/>
        <v>0</v>
      </c>
      <c r="N222" s="41">
        <f t="shared" si="30"/>
        <v>0</v>
      </c>
    </row>
    <row r="223" spans="1:14" ht="31.5">
      <c r="A223" s="39" t="s">
        <v>514</v>
      </c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aca="true" t="shared" si="31" ref="N223:N238">SUM(B223:M223)</f>
        <v>0</v>
      </c>
    </row>
    <row r="224" spans="1:14" ht="31.5">
      <c r="A224" s="39" t="s">
        <v>567</v>
      </c>
      <c r="B224" s="40">
        <v>0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1">
        <f t="shared" si="31"/>
        <v>0</v>
      </c>
    </row>
    <row r="225" spans="1:14" ht="15.75">
      <c r="A225" s="39" t="s">
        <v>568</v>
      </c>
      <c r="B225" s="40">
        <v>0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1">
        <f t="shared" si="31"/>
        <v>0</v>
      </c>
    </row>
    <row r="226" spans="1:14" ht="31.5">
      <c r="A226" s="42" t="s">
        <v>569</v>
      </c>
      <c r="B226" s="41">
        <f>SUM(B227:B230)</f>
        <v>2</v>
      </c>
      <c r="C226" s="41">
        <f aca="true" t="shared" si="32" ref="C226:H226">SUM(C227:C230)</f>
        <v>1</v>
      </c>
      <c r="D226" s="41">
        <f t="shared" si="32"/>
        <v>4</v>
      </c>
      <c r="E226" s="41">
        <f t="shared" si="32"/>
        <v>5</v>
      </c>
      <c r="F226" s="41">
        <f t="shared" si="32"/>
        <v>3</v>
      </c>
      <c r="G226" s="41">
        <f t="shared" si="32"/>
        <v>5</v>
      </c>
      <c r="H226" s="41">
        <f t="shared" si="32"/>
        <v>6</v>
      </c>
      <c r="I226" s="41">
        <f>SUM(I227:I230)</f>
        <v>1</v>
      </c>
      <c r="J226" s="41">
        <f>SUM(J227:J230)</f>
        <v>1</v>
      </c>
      <c r="K226" s="41">
        <f>SUM(K227:K230)</f>
        <v>3</v>
      </c>
      <c r="L226" s="41">
        <f>SUM(L227:L230)</f>
        <v>5</v>
      </c>
      <c r="M226" s="41">
        <f>SUM(M227:M230)</f>
        <v>6</v>
      </c>
      <c r="N226" s="41">
        <f t="shared" si="31"/>
        <v>42</v>
      </c>
    </row>
    <row r="227" spans="1:14" ht="31.5">
      <c r="A227" s="39" t="s">
        <v>345</v>
      </c>
      <c r="B227" s="40">
        <v>0</v>
      </c>
      <c r="C227" s="40">
        <v>0</v>
      </c>
      <c r="D227" s="40">
        <v>0</v>
      </c>
      <c r="E227" s="40">
        <v>3</v>
      </c>
      <c r="F227" s="40">
        <v>2</v>
      </c>
      <c r="G227" s="40">
        <v>1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1"/>
        <v>6</v>
      </c>
    </row>
    <row r="228" spans="1:14" ht="31.5">
      <c r="A228" s="39" t="s">
        <v>519</v>
      </c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1"/>
        <v>0</v>
      </c>
    </row>
    <row r="229" spans="1:14" ht="31.5">
      <c r="A229" s="39" t="s">
        <v>570</v>
      </c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1"/>
        <v>0</v>
      </c>
    </row>
    <row r="230" spans="1:14" ht="31.5">
      <c r="A230" s="39" t="s">
        <v>571</v>
      </c>
      <c r="B230" s="40">
        <v>2</v>
      </c>
      <c r="C230" s="40">
        <v>1</v>
      </c>
      <c r="D230" s="40">
        <v>4</v>
      </c>
      <c r="E230" s="40">
        <v>2</v>
      </c>
      <c r="F230" s="40">
        <v>1</v>
      </c>
      <c r="G230" s="40">
        <v>4</v>
      </c>
      <c r="H230" s="40">
        <v>6</v>
      </c>
      <c r="I230" s="40">
        <v>1</v>
      </c>
      <c r="J230" s="40">
        <v>1</v>
      </c>
      <c r="K230" s="40">
        <v>3</v>
      </c>
      <c r="L230" s="40">
        <v>5</v>
      </c>
      <c r="M230" s="40">
        <v>6</v>
      </c>
      <c r="N230" s="41">
        <f t="shared" si="31"/>
        <v>36</v>
      </c>
    </row>
    <row r="231" spans="1:14" ht="31.5">
      <c r="A231" s="84" t="s">
        <v>532</v>
      </c>
      <c r="B231" s="85">
        <f>B232+B235</f>
        <v>44</v>
      </c>
      <c r="C231" s="85">
        <f aca="true" t="shared" si="33" ref="C231:N231">C232+C235</f>
        <v>38</v>
      </c>
      <c r="D231" s="85">
        <f t="shared" si="33"/>
        <v>55</v>
      </c>
      <c r="E231" s="85">
        <f t="shared" si="33"/>
        <v>59</v>
      </c>
      <c r="F231" s="85">
        <f t="shared" si="33"/>
        <v>70</v>
      </c>
      <c r="G231" s="85">
        <f t="shared" si="33"/>
        <v>82</v>
      </c>
      <c r="H231" s="85">
        <f t="shared" si="33"/>
        <v>84</v>
      </c>
      <c r="I231" s="85">
        <f t="shared" si="33"/>
        <v>46</v>
      </c>
      <c r="J231" s="85">
        <f t="shared" si="33"/>
        <v>33</v>
      </c>
      <c r="K231" s="85">
        <f t="shared" si="33"/>
        <v>42</v>
      </c>
      <c r="L231" s="85">
        <f t="shared" si="33"/>
        <v>24</v>
      </c>
      <c r="M231" s="85">
        <f t="shared" si="33"/>
        <v>45</v>
      </c>
      <c r="N231" s="85">
        <f t="shared" si="33"/>
        <v>622</v>
      </c>
    </row>
    <row r="232" spans="1:14" ht="31.5">
      <c r="A232" s="33" t="s">
        <v>572</v>
      </c>
      <c r="B232" s="41">
        <f>SUM(B233:B234)</f>
        <v>0</v>
      </c>
      <c r="C232" s="41">
        <f aca="true" t="shared" si="34" ref="C232:H232">SUM(C233:C234)</f>
        <v>0</v>
      </c>
      <c r="D232" s="41">
        <f t="shared" si="34"/>
        <v>0</v>
      </c>
      <c r="E232" s="41">
        <f t="shared" si="34"/>
        <v>0</v>
      </c>
      <c r="F232" s="41">
        <f t="shared" si="34"/>
        <v>0</v>
      </c>
      <c r="G232" s="41">
        <f t="shared" si="34"/>
        <v>0</v>
      </c>
      <c r="H232" s="41">
        <f t="shared" si="34"/>
        <v>0</v>
      </c>
      <c r="I232" s="41">
        <f>SUM(I233:I234)</f>
        <v>0</v>
      </c>
      <c r="J232" s="41">
        <f>SUM(J233:J234)</f>
        <v>0</v>
      </c>
      <c r="K232" s="41">
        <f>SUM(K233:K234)</f>
        <v>0</v>
      </c>
      <c r="L232" s="41">
        <f>SUM(L233:L234)</f>
        <v>0</v>
      </c>
      <c r="M232" s="41">
        <v>0</v>
      </c>
      <c r="N232" s="41">
        <f t="shared" si="31"/>
        <v>0</v>
      </c>
    </row>
    <row r="233" spans="1:14" ht="31.5">
      <c r="A233" s="32" t="s">
        <v>346</v>
      </c>
      <c r="B233" s="40">
        <v>0</v>
      </c>
      <c r="C233" s="40">
        <v>0</v>
      </c>
      <c r="D233" s="40"/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1"/>
        <v>0</v>
      </c>
    </row>
    <row r="234" spans="1:14" ht="31.5">
      <c r="A234" s="32" t="s">
        <v>573</v>
      </c>
      <c r="B234" s="40">
        <v>0</v>
      </c>
      <c r="C234" s="40">
        <v>0</v>
      </c>
      <c r="D234" s="40"/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1"/>
        <v>0</v>
      </c>
    </row>
    <row r="235" spans="1:14" ht="31.5">
      <c r="A235" s="84" t="s">
        <v>574</v>
      </c>
      <c r="B235" s="85">
        <f>SUM(B236:B238)</f>
        <v>44</v>
      </c>
      <c r="C235" s="85">
        <f aca="true" t="shared" si="35" ref="C235:N235">SUM(C236:C238)</f>
        <v>38</v>
      </c>
      <c r="D235" s="85">
        <f t="shared" si="35"/>
        <v>55</v>
      </c>
      <c r="E235" s="85">
        <f t="shared" si="35"/>
        <v>59</v>
      </c>
      <c r="F235" s="85">
        <f t="shared" si="35"/>
        <v>70</v>
      </c>
      <c r="G235" s="85">
        <f t="shared" si="35"/>
        <v>82</v>
      </c>
      <c r="H235" s="85">
        <f t="shared" si="35"/>
        <v>84</v>
      </c>
      <c r="I235" s="85">
        <f t="shared" si="35"/>
        <v>46</v>
      </c>
      <c r="J235" s="85">
        <f t="shared" si="35"/>
        <v>33</v>
      </c>
      <c r="K235" s="85">
        <f t="shared" si="35"/>
        <v>42</v>
      </c>
      <c r="L235" s="85">
        <f t="shared" si="35"/>
        <v>24</v>
      </c>
      <c r="M235" s="85">
        <f t="shared" si="35"/>
        <v>45</v>
      </c>
      <c r="N235" s="85">
        <f t="shared" si="35"/>
        <v>622</v>
      </c>
    </row>
    <row r="236" spans="1:14" ht="31.5">
      <c r="A236" s="32" t="s">
        <v>575</v>
      </c>
      <c r="B236" s="40">
        <v>18</v>
      </c>
      <c r="C236" s="40">
        <v>9</v>
      </c>
      <c r="D236" s="40">
        <v>28</v>
      </c>
      <c r="E236" s="40">
        <v>24</v>
      </c>
      <c r="F236" s="40">
        <v>35</v>
      </c>
      <c r="G236" s="40">
        <v>37</v>
      </c>
      <c r="H236" s="40">
        <v>47</v>
      </c>
      <c r="I236" s="40">
        <v>26</v>
      </c>
      <c r="J236" s="40">
        <v>22</v>
      </c>
      <c r="K236" s="40">
        <v>22</v>
      </c>
      <c r="L236" s="40">
        <v>14</v>
      </c>
      <c r="M236" s="40">
        <v>28</v>
      </c>
      <c r="N236" s="41">
        <f t="shared" si="31"/>
        <v>310</v>
      </c>
    </row>
    <row r="237" spans="1:14" ht="31.5">
      <c r="A237" s="32" t="s">
        <v>347</v>
      </c>
      <c r="B237" s="40">
        <v>7</v>
      </c>
      <c r="C237" s="40">
        <v>2</v>
      </c>
      <c r="D237" s="40">
        <v>4</v>
      </c>
      <c r="E237" s="40">
        <v>8</v>
      </c>
      <c r="F237" s="40">
        <v>6</v>
      </c>
      <c r="G237" s="40">
        <v>8</v>
      </c>
      <c r="H237" s="40">
        <v>4</v>
      </c>
      <c r="I237" s="40">
        <v>10</v>
      </c>
      <c r="J237" s="40">
        <v>5</v>
      </c>
      <c r="K237" s="40">
        <v>13</v>
      </c>
      <c r="L237" s="40">
        <v>5</v>
      </c>
      <c r="M237" s="40">
        <v>9</v>
      </c>
      <c r="N237" s="41">
        <f t="shared" si="31"/>
        <v>81</v>
      </c>
    </row>
    <row r="238" spans="1:14" ht="31.5">
      <c r="A238" s="32" t="s">
        <v>576</v>
      </c>
      <c r="B238" s="40">
        <v>19</v>
      </c>
      <c r="C238" s="40">
        <v>27</v>
      </c>
      <c r="D238" s="40">
        <v>23</v>
      </c>
      <c r="E238" s="40">
        <v>27</v>
      </c>
      <c r="F238" s="40">
        <v>29</v>
      </c>
      <c r="G238" s="40">
        <v>37</v>
      </c>
      <c r="H238" s="40">
        <v>33</v>
      </c>
      <c r="I238" s="40">
        <v>10</v>
      </c>
      <c r="J238" s="40">
        <v>6</v>
      </c>
      <c r="K238" s="40">
        <v>7</v>
      </c>
      <c r="L238" s="40">
        <v>5</v>
      </c>
      <c r="M238" s="40">
        <v>8</v>
      </c>
      <c r="N238" s="41">
        <f t="shared" si="31"/>
        <v>231</v>
      </c>
    </row>
    <row r="239" spans="1:14" s="43" customFormat="1" ht="15.75">
      <c r="A239" s="44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6"/>
    </row>
    <row r="240" spans="1:14" ht="31.5" customHeight="1">
      <c r="A240" s="230" t="s">
        <v>2</v>
      </c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</row>
    <row r="241" spans="2:14" ht="15.7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9"/>
    </row>
    <row r="242" spans="2:14" ht="15.7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9"/>
    </row>
    <row r="243" spans="2:14" ht="15.7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9"/>
    </row>
    <row r="244" spans="2:14" ht="15.7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9"/>
    </row>
    <row r="245" spans="2:14" ht="15.7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9"/>
    </row>
    <row r="246" spans="2:14" ht="15.7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9"/>
    </row>
    <row r="248" spans="2:14" ht="15.7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9"/>
    </row>
    <row r="249" spans="2:14" ht="15.7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9"/>
    </row>
    <row r="250" spans="2:14" ht="15.7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9"/>
    </row>
    <row r="251" spans="2:14" ht="15.7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9"/>
    </row>
    <row r="252" spans="2:14" ht="15.7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9"/>
    </row>
    <row r="253" spans="2:14" ht="15.7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9"/>
    </row>
    <row r="254" spans="2:14" ht="15.7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9"/>
    </row>
    <row r="255" spans="2:14" ht="15.7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9"/>
    </row>
    <row r="256" spans="2:14" ht="15.7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9"/>
    </row>
    <row r="257" spans="2:14" ht="15.7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9"/>
    </row>
    <row r="258" spans="2:14" ht="15.7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9"/>
    </row>
    <row r="259" spans="2:14" ht="15.7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9"/>
    </row>
    <row r="260" spans="2:14" ht="15.7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9"/>
    </row>
    <row r="261" spans="2:14" ht="15.7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9"/>
    </row>
    <row r="262" spans="2:14" ht="15.7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9"/>
    </row>
    <row r="263" spans="2:14" ht="15.7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9"/>
    </row>
    <row r="264" spans="2:14" ht="15.7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9"/>
    </row>
    <row r="265" spans="2:14" ht="15.7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9"/>
    </row>
    <row r="266" spans="2:14" ht="15.7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9"/>
    </row>
    <row r="267" spans="2:14" ht="15.7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9"/>
    </row>
    <row r="268" spans="2:14" ht="15.7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9"/>
    </row>
    <row r="269" spans="2:14" ht="15.7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9"/>
    </row>
    <row r="270" spans="2:14" ht="15.7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9"/>
    </row>
    <row r="271" spans="2:14" ht="15.7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9"/>
    </row>
    <row r="272" spans="2:14" ht="15.7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9"/>
    </row>
    <row r="273" spans="2:14" ht="15.7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9"/>
    </row>
    <row r="274" spans="2:14" ht="15.7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9"/>
    </row>
    <row r="275" spans="2:14" ht="15.7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9"/>
    </row>
    <row r="276" spans="2:14" ht="15.75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9"/>
    </row>
    <row r="277" spans="2:14" ht="15.75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9"/>
    </row>
    <row r="278" spans="2:14" ht="15.7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9"/>
    </row>
    <row r="279" spans="2:14" ht="15.7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9"/>
    </row>
    <row r="280" spans="2:14" ht="15.7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9"/>
    </row>
    <row r="281" spans="2:14" ht="15.7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9"/>
    </row>
    <row r="282" spans="2:14" ht="15.7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9"/>
    </row>
    <row r="283" spans="2:14" ht="15.7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9"/>
    </row>
    <row r="284" spans="2:14" ht="15.7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9"/>
    </row>
    <row r="285" spans="2:14" ht="15.7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9"/>
    </row>
    <row r="286" spans="2:14" ht="15.7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9"/>
    </row>
    <row r="287" spans="2:14" ht="15.7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9"/>
    </row>
    <row r="288" spans="2:14" ht="15.7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9"/>
    </row>
    <row r="289" spans="2:14" ht="15.7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9"/>
    </row>
    <row r="290" spans="2:14" ht="15.7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9"/>
    </row>
    <row r="291" spans="2:14" ht="15.7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9"/>
    </row>
    <row r="292" spans="2:14" ht="15.7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9"/>
    </row>
    <row r="293" spans="2:14" ht="15.7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9"/>
    </row>
    <row r="294" spans="2:14" ht="15.7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9"/>
    </row>
    <row r="295" spans="2:14" ht="15.7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9"/>
    </row>
    <row r="296" spans="2:14" ht="15.75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9"/>
    </row>
    <row r="297" spans="2:14" ht="15.7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9"/>
    </row>
    <row r="298" spans="2:14" ht="15.7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9"/>
    </row>
    <row r="299" spans="2:14" ht="15.7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9"/>
    </row>
    <row r="300" spans="2:14" ht="15.7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9"/>
    </row>
    <row r="301" spans="2:14" ht="15.7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9"/>
    </row>
    <row r="302" spans="2:14" ht="15.7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9"/>
    </row>
    <row r="303" spans="2:14" ht="15.75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9"/>
    </row>
    <row r="304" spans="2:14" ht="15.75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9"/>
    </row>
    <row r="305" spans="2:14" ht="15.75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9"/>
    </row>
    <row r="306" spans="2:14" ht="15.75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9"/>
    </row>
    <row r="307" spans="2:14" ht="15.75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9"/>
    </row>
    <row r="308" spans="2:14" ht="15.75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9"/>
    </row>
    <row r="309" spans="2:14" ht="15.75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9"/>
    </row>
    <row r="310" spans="2:14" ht="15.75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9"/>
    </row>
    <row r="311" spans="2:14" ht="15.75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9"/>
    </row>
    <row r="312" spans="2:14" ht="15.75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9"/>
    </row>
    <row r="313" spans="2:14" ht="15.75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9"/>
    </row>
    <row r="314" spans="2:14" ht="15.7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9"/>
    </row>
    <row r="315" spans="2:14" ht="15.7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9"/>
    </row>
    <row r="316" spans="2:14" ht="15.75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9"/>
    </row>
    <row r="317" spans="2:14" ht="15.75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9"/>
    </row>
    <row r="318" spans="2:14" ht="15.75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9"/>
    </row>
    <row r="319" spans="2:14" ht="15.75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9"/>
    </row>
    <row r="320" spans="2:14" ht="15.75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9"/>
    </row>
    <row r="321" spans="2:14" ht="15.7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9"/>
    </row>
    <row r="322" spans="2:14" ht="15.75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9"/>
    </row>
    <row r="323" spans="2:14" ht="15.75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9"/>
    </row>
    <row r="324" spans="2:14" ht="15.75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9"/>
    </row>
    <row r="325" spans="2:14" ht="15.75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9"/>
    </row>
    <row r="326" spans="2:14" ht="15.75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9"/>
    </row>
    <row r="327" spans="2:14" ht="15.75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9"/>
    </row>
    <row r="328" spans="2:14" ht="15.7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9"/>
    </row>
    <row r="329" spans="2:14" ht="15.7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9"/>
    </row>
    <row r="330" spans="2:14" ht="15.7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9"/>
    </row>
    <row r="331" spans="2:14" ht="15.7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9"/>
    </row>
    <row r="332" spans="2:14" ht="15.7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9"/>
    </row>
    <row r="333" spans="2:14" ht="15.75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9"/>
    </row>
    <row r="334" spans="2:14" ht="15.75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9"/>
    </row>
    <row r="335" spans="2:14" ht="15.75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9"/>
    </row>
    <row r="336" spans="2:14" ht="15.75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9"/>
    </row>
    <row r="337" spans="2:14" ht="15.75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9"/>
    </row>
    <row r="338" spans="2:14" ht="15.75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9"/>
    </row>
    <row r="339" spans="2:14" ht="15.75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9"/>
    </row>
    <row r="340" spans="2:14" ht="15.7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9"/>
    </row>
    <row r="341" spans="2:14" ht="15.75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9"/>
    </row>
    <row r="342" spans="2:14" ht="15.75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9"/>
    </row>
    <row r="343" spans="2:14" ht="15.75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9"/>
    </row>
    <row r="344" spans="2:14" ht="15.75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9"/>
    </row>
    <row r="345" spans="2:14" ht="15.75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9"/>
    </row>
    <row r="346" spans="2:14" ht="15.75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9"/>
    </row>
    <row r="347" spans="2:14" ht="15.75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9"/>
    </row>
    <row r="348" spans="2:14" ht="15.7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9"/>
    </row>
    <row r="349" spans="2:14" ht="15.75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9"/>
    </row>
    <row r="350" spans="2:14" ht="15.7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9"/>
    </row>
    <row r="351" spans="2:14" ht="15.75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9"/>
    </row>
    <row r="352" spans="2:14" ht="15.75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9"/>
    </row>
    <row r="353" spans="2:14" ht="15.75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9"/>
    </row>
    <row r="354" spans="2:14" ht="15.75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9"/>
    </row>
    <row r="355" spans="2:14" ht="15.75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9"/>
    </row>
    <row r="356" spans="2:14" ht="15.75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9"/>
    </row>
    <row r="357" spans="2:14" ht="15.75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9"/>
    </row>
    <row r="358" spans="2:14" ht="15.75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9"/>
    </row>
    <row r="359" spans="2:14" ht="15.7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9"/>
    </row>
    <row r="360" spans="2:14" ht="15.75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9"/>
    </row>
    <row r="361" spans="2:14" ht="15.75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9"/>
    </row>
    <row r="362" spans="2:14" ht="15.75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9"/>
    </row>
    <row r="363" spans="2:14" ht="15.75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9"/>
    </row>
    <row r="364" spans="2:14" ht="15.75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9"/>
    </row>
    <row r="365" spans="2:14" ht="15.75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9"/>
    </row>
    <row r="366" spans="2:14" ht="15.75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9"/>
    </row>
    <row r="367" spans="2:14" ht="15.75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9"/>
    </row>
    <row r="368" spans="2:14" ht="15.7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9"/>
    </row>
    <row r="369" spans="2:14" ht="15.75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9"/>
    </row>
    <row r="370" spans="2:14" ht="15.75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9"/>
    </row>
    <row r="371" spans="2:14" ht="15.75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9"/>
    </row>
    <row r="372" spans="2:14" ht="15.75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9"/>
    </row>
    <row r="373" spans="2:14" ht="15.75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9"/>
    </row>
    <row r="374" spans="2:14" ht="15.75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9"/>
    </row>
    <row r="375" spans="2:14" ht="15.75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9"/>
    </row>
    <row r="376" spans="2:14" ht="15.75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9"/>
    </row>
    <row r="377" spans="2:14" ht="15.75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9"/>
    </row>
    <row r="378" spans="2:14" ht="15.75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9"/>
    </row>
    <row r="379" spans="2:14" ht="15.75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9"/>
    </row>
    <row r="380" spans="2:14" ht="15.75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9"/>
    </row>
    <row r="381" spans="2:14" ht="15.75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9"/>
    </row>
    <row r="382" spans="2:14" ht="15.75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9"/>
    </row>
    <row r="383" spans="2:14" ht="15.75"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9"/>
    </row>
    <row r="384" spans="2:14" ht="15.75"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9"/>
    </row>
    <row r="385" spans="2:14" ht="15.75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9"/>
    </row>
    <row r="386" spans="2:14" ht="15.75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9"/>
    </row>
    <row r="387" spans="2:14" ht="15.75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9"/>
    </row>
    <row r="388" spans="2:14" ht="15.75"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9"/>
    </row>
    <row r="389" spans="2:14" ht="15.75"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9"/>
    </row>
    <row r="390" spans="2:14" ht="15.75"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9"/>
    </row>
    <row r="391" spans="2:14" ht="15.75"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9"/>
    </row>
    <row r="392" spans="2:14" ht="15.75"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9"/>
    </row>
    <row r="393" spans="2:14" ht="15.75"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9"/>
    </row>
    <row r="394" spans="2:14" ht="15.75"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9"/>
    </row>
    <row r="395" spans="2:14" ht="15.75"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9"/>
    </row>
    <row r="396" spans="2:14" ht="15.75"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9"/>
    </row>
    <row r="397" spans="2:14" ht="15.75"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9"/>
    </row>
    <row r="398" spans="2:14" ht="15.75"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9"/>
    </row>
    <row r="399" spans="2:14" ht="15.75"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9"/>
    </row>
    <row r="400" spans="2:14" ht="15.75"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9"/>
    </row>
    <row r="401" spans="2:14" ht="15.75"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9"/>
    </row>
    <row r="402" spans="2:14" ht="15.75"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9"/>
    </row>
    <row r="403" spans="2:14" ht="15.75"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9"/>
    </row>
    <row r="404" spans="2:14" ht="15.75"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9"/>
    </row>
    <row r="405" spans="2:14" ht="15.75"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9"/>
    </row>
    <row r="406" spans="2:14" ht="15.75"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9"/>
    </row>
    <row r="407" spans="2:14" ht="15.75"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9"/>
    </row>
    <row r="408" spans="2:14" ht="15.75"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9"/>
    </row>
    <row r="409" spans="2:14" ht="15.75"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9"/>
    </row>
    <row r="410" spans="2:14" ht="15.75"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9"/>
    </row>
    <row r="411" spans="2:14" ht="15.75"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9"/>
    </row>
    <row r="412" spans="2:14" ht="15.75"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9"/>
    </row>
    <row r="413" spans="2:14" ht="15.75"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9"/>
    </row>
    <row r="414" spans="2:14" ht="15.75"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9"/>
    </row>
    <row r="415" spans="2:14" ht="15.75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9"/>
    </row>
    <row r="416" spans="2:14" ht="15.75"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9"/>
    </row>
    <row r="417" spans="2:14" ht="15.75"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9"/>
    </row>
    <row r="418" spans="2:14" ht="15.75"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9"/>
    </row>
    <row r="419" spans="2:14" ht="15.75"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9"/>
    </row>
    <row r="420" spans="2:14" ht="15.75"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9"/>
    </row>
    <row r="421" spans="2:14" ht="15.75"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9"/>
    </row>
    <row r="422" spans="2:14" ht="15.75"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9"/>
    </row>
    <row r="423" spans="2:14" ht="15.75"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9"/>
    </row>
    <row r="424" spans="2:14" ht="15.75"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9"/>
    </row>
    <row r="425" spans="2:14" ht="15.75"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9"/>
    </row>
    <row r="426" spans="2:14" ht="15.75"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9"/>
    </row>
    <row r="427" spans="2:14" ht="15.75"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9"/>
    </row>
    <row r="428" spans="2:14" ht="15.75"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9"/>
    </row>
    <row r="429" spans="2:14" ht="15.75"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9"/>
    </row>
    <row r="430" spans="2:14" ht="15.75"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9"/>
    </row>
    <row r="431" spans="2:14" ht="15.75"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9"/>
    </row>
    <row r="432" spans="2:14" ht="15.75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9"/>
    </row>
    <row r="433" spans="2:14" ht="15.75"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9"/>
    </row>
    <row r="434" spans="2:14" ht="15.75"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9"/>
    </row>
    <row r="435" spans="2:14" ht="15.75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9"/>
    </row>
    <row r="436" spans="2:14" ht="15.75"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9"/>
    </row>
    <row r="437" spans="2:14" ht="15.75"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9"/>
    </row>
    <row r="438" spans="2:14" ht="15.75"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9"/>
    </row>
    <row r="439" spans="2:14" ht="15.75"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9"/>
    </row>
    <row r="440" spans="2:14" ht="15.75"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9"/>
    </row>
    <row r="441" spans="2:14" ht="15.75"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9"/>
    </row>
    <row r="442" spans="2:14" ht="15.75"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9"/>
    </row>
    <row r="443" spans="2:14" ht="15.75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9"/>
    </row>
    <row r="444" spans="2:14" ht="15.75"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9"/>
    </row>
    <row r="445" spans="2:14" ht="15.75"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9"/>
    </row>
    <row r="446" spans="2:14" ht="15.75"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9"/>
    </row>
    <row r="447" spans="2:14" ht="15.75"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9"/>
    </row>
    <row r="448" spans="2:14" ht="15.75"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9"/>
    </row>
    <row r="449" spans="2:14" ht="15.75"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9"/>
    </row>
    <row r="450" spans="2:14" ht="15.75"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9"/>
    </row>
    <row r="451" spans="2:14" ht="15.75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9"/>
    </row>
    <row r="452" spans="2:14" ht="15.75"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9"/>
    </row>
    <row r="453" spans="2:14" ht="15.75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9"/>
    </row>
    <row r="454" spans="2:14" ht="15.75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9"/>
    </row>
    <row r="455" spans="2:14" ht="15.75"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9"/>
    </row>
    <row r="456" spans="2:14" ht="15.75"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9"/>
    </row>
    <row r="457" spans="2:14" ht="15.75"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9"/>
    </row>
    <row r="458" spans="2:14" ht="15.75"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9"/>
    </row>
    <row r="459" spans="2:14" ht="15.75"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9"/>
    </row>
    <row r="460" spans="2:14" ht="15.75"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9"/>
    </row>
    <row r="461" spans="2:14" ht="15.75"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9"/>
    </row>
    <row r="462" spans="2:14" ht="15.75"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9"/>
    </row>
    <row r="463" spans="2:14" ht="15.75"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9"/>
    </row>
    <row r="464" spans="2:14" ht="15.75"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9"/>
    </row>
    <row r="465" spans="2:14" ht="15.75"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9"/>
    </row>
    <row r="466" spans="2:14" ht="15.75"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9"/>
    </row>
    <row r="467" spans="2:14" ht="15.75"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9"/>
    </row>
    <row r="468" spans="2:14" ht="15.75"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9"/>
    </row>
    <row r="469" spans="2:14" ht="15.75"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9"/>
    </row>
    <row r="470" spans="2:14" ht="15.75"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9"/>
    </row>
    <row r="471" spans="2:14" ht="15.75"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9"/>
    </row>
    <row r="472" spans="2:14" ht="15.75"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9"/>
    </row>
    <row r="473" spans="2:14" ht="15.75"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9"/>
    </row>
    <row r="474" spans="2:14" ht="15.75"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9"/>
    </row>
    <row r="475" spans="2:14" ht="15.75"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9"/>
    </row>
    <row r="476" spans="2:14" ht="15.75"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9"/>
    </row>
    <row r="477" spans="2:14" ht="15.75"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9"/>
    </row>
    <row r="478" spans="2:14" ht="15.75"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9"/>
    </row>
    <row r="479" spans="2:14" ht="15.75"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9"/>
    </row>
    <row r="480" spans="2:14" ht="15.75"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9"/>
    </row>
    <row r="481" spans="2:14" ht="15.75"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9"/>
    </row>
    <row r="482" spans="2:14" ht="15.75"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9"/>
    </row>
    <row r="483" spans="2:14" ht="15.75"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9"/>
    </row>
    <row r="484" spans="2:14" ht="15.75"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9"/>
    </row>
    <row r="485" spans="2:14" ht="15.75"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9"/>
    </row>
    <row r="486" spans="2:14" ht="15.75"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9"/>
    </row>
    <row r="487" spans="2:14" ht="15.75"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9"/>
    </row>
    <row r="488" spans="2:14" ht="15.75"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9"/>
    </row>
    <row r="489" spans="2:14" ht="15.75"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9"/>
    </row>
    <row r="490" spans="2:14" ht="15.75"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9"/>
    </row>
    <row r="491" spans="2:14" ht="15.75"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9"/>
    </row>
    <row r="492" spans="2:14" ht="15.75"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9"/>
    </row>
    <row r="493" spans="2:14" ht="15.75"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9"/>
    </row>
    <row r="494" spans="2:14" ht="15.75"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9"/>
    </row>
    <row r="495" spans="2:14" ht="15.75"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9"/>
    </row>
    <row r="496" spans="2:14" ht="15.75"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9"/>
    </row>
    <row r="497" spans="2:14" ht="15.75"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9"/>
    </row>
    <row r="498" spans="2:14" ht="15.75"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9"/>
    </row>
    <row r="499" spans="2:14" ht="15.75"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9"/>
    </row>
    <row r="500" spans="2:14" ht="15.75"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9"/>
    </row>
    <row r="501" spans="2:14" ht="15.75"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9"/>
    </row>
    <row r="502" spans="2:14" ht="15.75"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9"/>
    </row>
    <row r="503" spans="2:14" ht="15.75"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9"/>
    </row>
    <row r="504" spans="2:14" ht="15.75"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9"/>
    </row>
    <row r="505" spans="2:14" ht="15.75"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9"/>
    </row>
    <row r="506" spans="2:14" ht="15.75"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9"/>
    </row>
    <row r="507" spans="2:14" ht="15.75"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9"/>
    </row>
    <row r="508" spans="2:14" ht="15.75"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9"/>
    </row>
    <row r="509" spans="2:14" ht="15.75"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9"/>
    </row>
    <row r="510" spans="2:14" ht="15.75"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9"/>
    </row>
    <row r="511" spans="2:14" ht="15.75"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9"/>
    </row>
    <row r="512" spans="2:14" ht="15.75"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9"/>
    </row>
    <row r="513" spans="2:14" ht="15.75"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9"/>
    </row>
    <row r="514" spans="2:14" ht="15.75"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9"/>
    </row>
    <row r="515" spans="2:14" ht="15.75"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9"/>
    </row>
    <row r="516" spans="2:14" ht="15.75"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9"/>
    </row>
    <row r="517" spans="2:14" ht="15.75"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9"/>
    </row>
    <row r="518" spans="2:14" ht="15.75"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9"/>
    </row>
    <row r="519" spans="2:14" ht="15.75"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9"/>
    </row>
    <row r="520" spans="2:14" ht="15.75"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9"/>
    </row>
    <row r="521" spans="2:14" ht="15.75"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9"/>
    </row>
    <row r="522" spans="2:14" ht="15.75"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9"/>
    </row>
    <row r="523" spans="2:14" ht="15.75"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9"/>
    </row>
    <row r="524" spans="2:14" ht="15.75"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9"/>
    </row>
    <row r="525" spans="2:14" ht="15.75"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9"/>
    </row>
    <row r="526" spans="2:14" ht="15.75"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9"/>
    </row>
    <row r="527" spans="2:14" ht="15.75"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9"/>
    </row>
    <row r="528" spans="2:14" ht="15.75"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9"/>
    </row>
    <row r="529" spans="2:14" ht="15.75"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9"/>
    </row>
    <row r="530" spans="2:14" ht="15.75"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9"/>
    </row>
    <row r="531" spans="2:14" ht="15.75"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9"/>
    </row>
    <row r="532" spans="2:14" ht="15.75"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9"/>
    </row>
    <row r="533" spans="2:14" ht="15.75"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9"/>
    </row>
    <row r="534" spans="2:14" ht="15.75"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9"/>
    </row>
    <row r="535" spans="2:14" ht="15.75"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9"/>
    </row>
    <row r="536" spans="2:14" ht="15.75"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9"/>
    </row>
    <row r="537" spans="2:14" ht="15.75"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9"/>
    </row>
    <row r="538" spans="2:14" ht="15.75"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9"/>
    </row>
    <row r="539" spans="2:14" ht="15.75"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9"/>
    </row>
    <row r="540" spans="2:14" ht="15.75"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9"/>
    </row>
    <row r="541" spans="2:14" ht="15.75"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9"/>
    </row>
    <row r="542" spans="2:14" ht="15.75"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9"/>
    </row>
    <row r="543" spans="2:14" ht="15.75"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9"/>
    </row>
    <row r="544" spans="2:14" ht="15.75"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9"/>
    </row>
    <row r="545" spans="2:14" ht="15.75"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9"/>
    </row>
    <row r="546" spans="2:14" ht="15.75"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9"/>
    </row>
    <row r="547" spans="2:14" ht="15.75"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9"/>
    </row>
    <row r="548" spans="2:14" ht="15.75"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9"/>
    </row>
    <row r="549" spans="2:14" ht="15.75"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9"/>
    </row>
    <row r="550" spans="2:14" ht="15.75"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9"/>
    </row>
    <row r="551" spans="2:14" ht="15.75"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9"/>
    </row>
    <row r="552" spans="2:14" ht="15.75"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9"/>
    </row>
    <row r="553" spans="2:14" ht="15.75"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9"/>
    </row>
    <row r="554" spans="2:14" ht="15.75"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9"/>
    </row>
    <row r="555" spans="2:14" ht="15.75"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9"/>
    </row>
    <row r="556" spans="2:14" ht="15.75"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9"/>
    </row>
    <row r="557" spans="2:14" ht="15.75"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9"/>
    </row>
    <row r="558" spans="2:14" ht="15.75"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9"/>
    </row>
    <row r="559" spans="2:14" ht="15.75"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9"/>
    </row>
    <row r="560" spans="2:14" ht="15.75"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9"/>
    </row>
    <row r="561" spans="2:14" ht="15.75"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9"/>
    </row>
    <row r="562" spans="2:14" ht="15.75"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9"/>
    </row>
    <row r="563" spans="2:14" ht="15.75"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9"/>
    </row>
    <row r="564" spans="2:14" ht="15.75"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9"/>
    </row>
    <row r="565" spans="2:14" ht="15.75"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9"/>
    </row>
    <row r="566" spans="2:14" ht="15.75"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9"/>
    </row>
    <row r="567" spans="2:14" ht="15.75"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9"/>
    </row>
    <row r="568" spans="2:14" ht="15.75"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9"/>
    </row>
    <row r="569" spans="2:14" ht="15.75"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9"/>
    </row>
    <row r="570" spans="2:14" ht="15.75"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9"/>
    </row>
    <row r="571" spans="2:14" ht="15.75"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9"/>
    </row>
    <row r="572" spans="2:14" ht="15.75"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9"/>
    </row>
    <row r="573" spans="2:14" ht="15.75"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9"/>
    </row>
    <row r="574" spans="2:14" ht="15.75"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9"/>
    </row>
    <row r="575" spans="2:14" ht="15.75"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9"/>
    </row>
    <row r="576" spans="2:14" ht="15.75"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9"/>
    </row>
    <row r="577" spans="2:14" ht="15.75"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9"/>
    </row>
    <row r="578" spans="2:14" ht="15.75"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9"/>
    </row>
    <row r="579" spans="2:14" ht="15.75"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9"/>
    </row>
    <row r="580" spans="2:14" ht="15.75"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9"/>
    </row>
    <row r="581" spans="2:14" ht="15.75"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9"/>
    </row>
    <row r="582" spans="2:14" ht="15.75"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9"/>
    </row>
    <row r="583" spans="2:14" ht="15.75"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9"/>
    </row>
    <row r="584" spans="2:14" ht="15.75"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9"/>
    </row>
    <row r="585" spans="2:14" ht="15.75"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9"/>
    </row>
    <row r="586" spans="2:14" ht="15.75"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9"/>
    </row>
    <row r="587" spans="2:14" ht="15.75"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9"/>
    </row>
    <row r="588" spans="2:14" ht="15.75"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9"/>
    </row>
  </sheetData>
  <sheetProtection/>
  <mergeCells count="2">
    <mergeCell ref="A240:N240"/>
    <mergeCell ref="A1:J1"/>
  </mergeCells>
  <printOptions horizontalCentered="1"/>
  <pageMargins left="0" right="0" top="0" bottom="0.5" header="0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7"/>
  <sheetViews>
    <sheetView rightToLeft="1" zoomScalePageLayoutView="0" workbookViewId="0" topLeftCell="A1">
      <selection activeCell="A23" sqref="A23:G23"/>
    </sheetView>
  </sheetViews>
  <sheetFormatPr defaultColWidth="9.140625" defaultRowHeight="15"/>
  <cols>
    <col min="1" max="1" width="9.140625" style="161" customWidth="1"/>
    <col min="2" max="2" width="25.00390625" style="161" customWidth="1"/>
    <col min="3" max="3" width="15.7109375" style="161" customWidth="1"/>
    <col min="4" max="4" width="32.00390625" style="161" customWidth="1"/>
    <col min="5" max="6" width="9.140625" style="161" customWidth="1"/>
    <col min="7" max="7" width="17.57421875" style="161" customWidth="1"/>
    <col min="8" max="16384" width="9.140625" style="161" customWidth="1"/>
  </cols>
  <sheetData>
    <row r="1" spans="2:7" ht="41.25" customHeight="1">
      <c r="B1" s="269" t="s">
        <v>818</v>
      </c>
      <c r="C1" s="269"/>
      <c r="D1" s="269"/>
      <c r="E1" s="269"/>
      <c r="F1" s="269"/>
      <c r="G1" s="269"/>
    </row>
    <row r="2" ht="15.75">
      <c r="E2" s="211"/>
    </row>
    <row r="4" spans="2:4" ht="37.5" customHeight="1">
      <c r="B4" s="212" t="s">
        <v>808</v>
      </c>
      <c r="C4" s="33" t="s">
        <v>819</v>
      </c>
      <c r="D4" s="212" t="s">
        <v>809</v>
      </c>
    </row>
    <row r="5" spans="2:4" ht="31.5">
      <c r="B5" s="212" t="s">
        <v>654</v>
      </c>
      <c r="C5" s="213" t="s">
        <v>810</v>
      </c>
      <c r="D5" s="214">
        <v>1</v>
      </c>
    </row>
    <row r="6" spans="2:7" ht="31.5">
      <c r="B6" s="273" t="s">
        <v>820</v>
      </c>
      <c r="C6" s="213" t="s">
        <v>811</v>
      </c>
      <c r="D6" s="214">
        <v>2</v>
      </c>
      <c r="G6" s="270"/>
    </row>
    <row r="7" spans="2:7" ht="31.5">
      <c r="B7" s="274"/>
      <c r="C7" s="213" t="s">
        <v>812</v>
      </c>
      <c r="D7" s="214">
        <v>1</v>
      </c>
      <c r="G7" s="270"/>
    </row>
    <row r="8" spans="2:4" ht="31.5">
      <c r="B8" s="274"/>
      <c r="C8" s="213" t="s">
        <v>813</v>
      </c>
      <c r="D8" s="214">
        <v>1</v>
      </c>
    </row>
    <row r="9" spans="2:4" ht="31.5">
      <c r="B9" s="212" t="s">
        <v>814</v>
      </c>
      <c r="C9" s="213" t="s">
        <v>812</v>
      </c>
      <c r="D9" s="214">
        <v>2</v>
      </c>
    </row>
    <row r="10" spans="2:4" ht="31.5">
      <c r="B10" s="271" t="s">
        <v>656</v>
      </c>
      <c r="C10" s="213" t="s">
        <v>811</v>
      </c>
      <c r="D10" s="214">
        <v>1</v>
      </c>
    </row>
    <row r="11" spans="2:4" ht="31.5">
      <c r="B11" s="272"/>
      <c r="C11" s="213" t="s">
        <v>812</v>
      </c>
      <c r="D11" s="214">
        <v>1</v>
      </c>
    </row>
    <row r="13" spans="2:7" ht="39" customHeight="1">
      <c r="B13" s="275" t="s">
        <v>821</v>
      </c>
      <c r="C13" s="275"/>
      <c r="D13" s="275"/>
      <c r="E13" s="275"/>
      <c r="F13" s="275"/>
      <c r="G13" s="275"/>
    </row>
    <row r="14" ht="15.75">
      <c r="E14" s="211"/>
    </row>
    <row r="16" spans="2:4" ht="31.5">
      <c r="B16" s="212" t="s">
        <v>808</v>
      </c>
      <c r="C16" s="33" t="s">
        <v>819</v>
      </c>
      <c r="D16" s="212" t="s">
        <v>809</v>
      </c>
    </row>
    <row r="17" spans="2:4" ht="31.5">
      <c r="B17" s="273" t="s">
        <v>654</v>
      </c>
      <c r="C17" s="213" t="s">
        <v>811</v>
      </c>
      <c r="D17" s="214">
        <v>2</v>
      </c>
    </row>
    <row r="18" spans="2:4" ht="31.5">
      <c r="B18" s="274"/>
      <c r="C18" s="213" t="s">
        <v>812</v>
      </c>
      <c r="D18" s="214">
        <v>1</v>
      </c>
    </row>
    <row r="19" spans="2:4" ht="45" customHeight="1">
      <c r="B19" s="274"/>
      <c r="C19" s="213" t="s">
        <v>810</v>
      </c>
      <c r="D19" s="214">
        <v>1</v>
      </c>
    </row>
    <row r="20" spans="2:4" ht="31.5">
      <c r="B20" s="215" t="s">
        <v>820</v>
      </c>
      <c r="C20" s="213" t="s">
        <v>812</v>
      </c>
      <c r="D20" s="214">
        <v>1</v>
      </c>
    </row>
    <row r="21" spans="2:4" ht="31.5">
      <c r="B21" s="215" t="s">
        <v>656</v>
      </c>
      <c r="C21" s="213" t="s">
        <v>812</v>
      </c>
      <c r="D21" s="214">
        <v>1</v>
      </c>
    </row>
    <row r="23" spans="1:7" ht="42.75" customHeight="1">
      <c r="A23" s="269" t="s">
        <v>822</v>
      </c>
      <c r="B23" s="269"/>
      <c r="C23" s="269"/>
      <c r="D23" s="269"/>
      <c r="E23" s="269"/>
      <c r="F23" s="269"/>
      <c r="G23" s="269"/>
    </row>
    <row r="25" spans="2:4" ht="31.5">
      <c r="B25" s="212" t="s">
        <v>808</v>
      </c>
      <c r="C25" s="33" t="s">
        <v>819</v>
      </c>
      <c r="D25" s="212" t="s">
        <v>809</v>
      </c>
    </row>
    <row r="26" spans="2:4" ht="31.5">
      <c r="B26" s="273" t="s">
        <v>820</v>
      </c>
      <c r="C26" s="213" t="s">
        <v>815</v>
      </c>
      <c r="D26" s="214">
        <v>10</v>
      </c>
    </row>
    <row r="27" spans="2:4" ht="31.5">
      <c r="B27" s="274"/>
      <c r="C27" s="213" t="s">
        <v>816</v>
      </c>
      <c r="D27" s="214">
        <v>13</v>
      </c>
    </row>
    <row r="28" spans="2:4" ht="47.25" customHeight="1">
      <c r="B28" s="274"/>
      <c r="C28" s="213" t="s">
        <v>811</v>
      </c>
      <c r="D28" s="214">
        <v>4</v>
      </c>
    </row>
    <row r="29" spans="2:4" ht="31.5">
      <c r="B29" s="273" t="s">
        <v>814</v>
      </c>
      <c r="C29" s="213" t="s">
        <v>816</v>
      </c>
      <c r="D29" s="214">
        <v>2</v>
      </c>
    </row>
    <row r="30" spans="2:4" ht="31.5">
      <c r="B30" s="274"/>
      <c r="C30" s="213" t="s">
        <v>811</v>
      </c>
      <c r="D30" s="214">
        <v>1</v>
      </c>
    </row>
    <row r="31" spans="2:4" ht="31.5">
      <c r="B31" s="212" t="s">
        <v>656</v>
      </c>
      <c r="C31" s="213" t="s">
        <v>812</v>
      </c>
      <c r="D31" s="214">
        <v>1</v>
      </c>
    </row>
    <row r="32" spans="2:4" ht="31.5">
      <c r="B32" s="273" t="s">
        <v>817</v>
      </c>
      <c r="C32" s="213" t="s">
        <v>816</v>
      </c>
      <c r="D32" s="214">
        <v>2</v>
      </c>
    </row>
    <row r="33" spans="2:4" ht="31.5">
      <c r="B33" s="274"/>
      <c r="C33" s="213" t="s">
        <v>811</v>
      </c>
      <c r="D33" s="214">
        <v>1</v>
      </c>
    </row>
    <row r="34" spans="2:4" ht="31.5">
      <c r="B34" s="274"/>
      <c r="C34" s="213" t="s">
        <v>812</v>
      </c>
      <c r="D34" s="214">
        <v>2</v>
      </c>
    </row>
    <row r="36" spans="1:11" s="102" customFormat="1" ht="15" customHeight="1">
      <c r="A36" s="252" t="s">
        <v>620</v>
      </c>
      <c r="B36" s="252"/>
      <c r="C36" s="252"/>
      <c r="D36" s="103"/>
      <c r="E36" s="103"/>
      <c r="F36" s="103"/>
      <c r="G36" s="103"/>
      <c r="H36" s="103"/>
      <c r="I36" s="103"/>
      <c r="J36" s="103"/>
      <c r="K36" s="103"/>
    </row>
    <row r="37" spans="1:3" ht="15.75">
      <c r="A37" s="253" t="s">
        <v>621</v>
      </c>
      <c r="B37" s="253"/>
      <c r="C37" s="253"/>
    </row>
  </sheetData>
  <sheetProtection/>
  <mergeCells count="12">
    <mergeCell ref="A36:C36"/>
    <mergeCell ref="A37:C37"/>
    <mergeCell ref="B13:G13"/>
    <mergeCell ref="B26:B28"/>
    <mergeCell ref="B29:B30"/>
    <mergeCell ref="B32:B34"/>
    <mergeCell ref="B1:G1"/>
    <mergeCell ref="G6:G7"/>
    <mergeCell ref="B10:B11"/>
    <mergeCell ref="B6:B8"/>
    <mergeCell ref="B17:B19"/>
    <mergeCell ref="A23:G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R801"/>
  <sheetViews>
    <sheetView rightToLeft="1" zoomScalePageLayoutView="0" workbookViewId="0" topLeftCell="B1">
      <selection activeCell="C4" sqref="C4:O4"/>
    </sheetView>
  </sheetViews>
  <sheetFormatPr defaultColWidth="9.28125" defaultRowHeight="15"/>
  <cols>
    <col min="1" max="1" width="9.28125" style="78" hidden="1" customWidth="1"/>
    <col min="2" max="2" width="26.8515625" style="78" customWidth="1"/>
    <col min="3" max="3" width="13.00390625" style="15" customWidth="1"/>
    <col min="4" max="4" width="10.421875" style="82" customWidth="1"/>
    <col min="5" max="6" width="8.421875" style="82" bestFit="1" customWidth="1"/>
    <col min="7" max="7" width="8.421875" style="20" bestFit="1" customWidth="1"/>
    <col min="8" max="10" width="8.421875" style="82" bestFit="1" customWidth="1"/>
    <col min="11" max="11" width="11.8515625" style="82" customWidth="1"/>
    <col min="12" max="12" width="8.7109375" style="82" customWidth="1"/>
    <col min="13" max="13" width="12.28125" style="82" customWidth="1"/>
    <col min="14" max="14" width="11.00390625" style="82" customWidth="1"/>
    <col min="15" max="15" width="10.140625" style="82" bestFit="1" customWidth="1"/>
    <col min="16" max="16384" width="9.28125" style="78" customWidth="1"/>
  </cols>
  <sheetData>
    <row r="1" spans="2:15" s="12" customFormat="1" ht="39.75" customHeight="1">
      <c r="B1" s="232" t="s">
        <v>557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2:15" s="12" customFormat="1" ht="39.7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13" customFormat="1" ht="63">
      <c r="A3" s="72"/>
      <c r="B3" s="49" t="s">
        <v>610</v>
      </c>
      <c r="C3" s="26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N3" s="25" t="s">
        <v>14</v>
      </c>
      <c r="O3" s="25" t="s">
        <v>15</v>
      </c>
    </row>
    <row r="4" spans="1:15" s="13" customFormat="1" ht="30" customHeight="1">
      <c r="A4" s="72"/>
      <c r="B4" s="73" t="s">
        <v>16</v>
      </c>
      <c r="C4" s="74">
        <f>C5+C34+C81+C121+C157+C212+C231</f>
        <v>428747</v>
      </c>
      <c r="D4" s="74">
        <f aca="true" t="shared" si="0" ref="D4:O4">D5+D34+D81+D121+D157+D212+D231</f>
        <v>335317</v>
      </c>
      <c r="E4" s="74">
        <f t="shared" si="0"/>
        <v>403054</v>
      </c>
      <c r="F4" s="74">
        <f t="shared" si="0"/>
        <v>488956</v>
      </c>
      <c r="G4" s="74">
        <f t="shared" si="0"/>
        <v>466105</v>
      </c>
      <c r="H4" s="74">
        <f t="shared" si="0"/>
        <v>496033</v>
      </c>
      <c r="I4" s="74">
        <f t="shared" si="0"/>
        <v>587321</v>
      </c>
      <c r="J4" s="74">
        <f t="shared" si="0"/>
        <v>802313</v>
      </c>
      <c r="K4" s="74">
        <f t="shared" si="0"/>
        <v>690151</v>
      </c>
      <c r="L4" s="74">
        <f t="shared" si="0"/>
        <v>551569</v>
      </c>
      <c r="M4" s="74">
        <f t="shared" si="0"/>
        <v>481686</v>
      </c>
      <c r="N4" s="74">
        <f t="shared" si="0"/>
        <v>535830</v>
      </c>
      <c r="O4" s="74">
        <f t="shared" si="0"/>
        <v>6267082</v>
      </c>
    </row>
    <row r="5" spans="1:15" s="13" customFormat="1" ht="30" customHeight="1">
      <c r="A5" s="72"/>
      <c r="B5" s="221" t="s">
        <v>863</v>
      </c>
      <c r="C5" s="74">
        <f>C6+C29</f>
        <v>354034</v>
      </c>
      <c r="D5" s="74">
        <f aca="true" t="shared" si="1" ref="D5:O5">D6+D29</f>
        <v>284085</v>
      </c>
      <c r="E5" s="74">
        <f t="shared" si="1"/>
        <v>340890</v>
      </c>
      <c r="F5" s="74">
        <f t="shared" si="1"/>
        <v>409633</v>
      </c>
      <c r="G5" s="74">
        <f t="shared" si="1"/>
        <v>390376</v>
      </c>
      <c r="H5" s="74">
        <f t="shared" si="1"/>
        <v>413428</v>
      </c>
      <c r="I5" s="74">
        <f t="shared" si="1"/>
        <v>487951</v>
      </c>
      <c r="J5" s="74">
        <f t="shared" si="1"/>
        <v>636680</v>
      </c>
      <c r="K5" s="74">
        <f t="shared" si="1"/>
        <v>575567</v>
      </c>
      <c r="L5" s="74">
        <f t="shared" si="1"/>
        <v>467013</v>
      </c>
      <c r="M5" s="74">
        <f t="shared" si="1"/>
        <v>413825</v>
      </c>
      <c r="N5" s="74">
        <f t="shared" si="1"/>
        <v>461838</v>
      </c>
      <c r="O5" s="74">
        <f t="shared" si="1"/>
        <v>5235320</v>
      </c>
    </row>
    <row r="6" spans="1:15" s="13" customFormat="1" ht="30" customHeight="1">
      <c r="A6" s="72"/>
      <c r="B6" s="27" t="s">
        <v>861</v>
      </c>
      <c r="C6" s="51">
        <f>SUM(C7:C28)</f>
        <v>347884</v>
      </c>
      <c r="D6" s="51">
        <f aca="true" t="shared" si="2" ref="D6:O6">SUM(D7:D28)</f>
        <v>279306</v>
      </c>
      <c r="E6" s="51">
        <f t="shared" si="2"/>
        <v>334809</v>
      </c>
      <c r="F6" s="51">
        <f t="shared" si="2"/>
        <v>401945</v>
      </c>
      <c r="G6" s="51">
        <f t="shared" si="2"/>
        <v>383902</v>
      </c>
      <c r="H6" s="51">
        <f t="shared" si="2"/>
        <v>406277</v>
      </c>
      <c r="I6" s="51">
        <f t="shared" si="2"/>
        <v>480069</v>
      </c>
      <c r="J6" s="51">
        <f t="shared" si="2"/>
        <v>622413</v>
      </c>
      <c r="K6" s="51">
        <f t="shared" si="2"/>
        <v>563888</v>
      </c>
      <c r="L6" s="51">
        <f t="shared" si="2"/>
        <v>457975</v>
      </c>
      <c r="M6" s="51">
        <f t="shared" si="2"/>
        <v>406522</v>
      </c>
      <c r="N6" s="51">
        <f t="shared" si="2"/>
        <v>455104</v>
      </c>
      <c r="O6" s="51">
        <f t="shared" si="2"/>
        <v>5140094</v>
      </c>
    </row>
    <row r="7" spans="1:17" s="13" customFormat="1" ht="30" customHeight="1">
      <c r="A7" s="72"/>
      <c r="B7" s="76" t="s">
        <v>349</v>
      </c>
      <c r="C7" s="52">
        <v>191762</v>
      </c>
      <c r="D7" s="52">
        <v>148388</v>
      </c>
      <c r="E7" s="52">
        <v>179105</v>
      </c>
      <c r="F7" s="52">
        <v>235185</v>
      </c>
      <c r="G7" s="52">
        <v>197222</v>
      </c>
      <c r="H7" s="52">
        <v>195097</v>
      </c>
      <c r="I7" s="54">
        <v>247558</v>
      </c>
      <c r="J7" s="52">
        <v>325069</v>
      </c>
      <c r="K7" s="52">
        <v>282141</v>
      </c>
      <c r="L7" s="52">
        <v>215288</v>
      </c>
      <c r="M7" s="52">
        <v>212853</v>
      </c>
      <c r="N7" s="52">
        <v>232441</v>
      </c>
      <c r="O7" s="51">
        <f aca="true" t="shared" si="3" ref="O7:O35">SUM(C7:N7)</f>
        <v>2662109</v>
      </c>
      <c r="P7" s="14"/>
      <c r="Q7" s="75"/>
    </row>
    <row r="8" spans="1:16" s="13" customFormat="1" ht="30" customHeight="1">
      <c r="A8" s="72"/>
      <c r="B8" s="76" t="s">
        <v>350</v>
      </c>
      <c r="C8" s="53">
        <v>110976</v>
      </c>
      <c r="D8" s="53">
        <v>99286</v>
      </c>
      <c r="E8" s="53">
        <v>121876</v>
      </c>
      <c r="F8" s="53">
        <v>131257</v>
      </c>
      <c r="G8" s="53">
        <v>148465</v>
      </c>
      <c r="H8" s="53">
        <v>171119</v>
      </c>
      <c r="I8" s="54">
        <v>190919</v>
      </c>
      <c r="J8" s="53">
        <v>234975</v>
      </c>
      <c r="K8" s="53">
        <v>234192</v>
      </c>
      <c r="L8" s="53">
        <v>205220</v>
      </c>
      <c r="M8" s="53">
        <v>164063</v>
      </c>
      <c r="N8" s="53">
        <v>183905</v>
      </c>
      <c r="O8" s="51">
        <f t="shared" si="3"/>
        <v>1996253</v>
      </c>
      <c r="P8" s="14"/>
    </row>
    <row r="9" spans="1:18" s="13" customFormat="1" ht="30" customHeight="1">
      <c r="A9" s="72"/>
      <c r="B9" s="76" t="s">
        <v>351</v>
      </c>
      <c r="C9" s="53">
        <v>8756</v>
      </c>
      <c r="D9" s="53">
        <v>4786</v>
      </c>
      <c r="E9" s="53">
        <v>4835</v>
      </c>
      <c r="F9" s="53">
        <v>6379</v>
      </c>
      <c r="G9" s="53">
        <v>5879</v>
      </c>
      <c r="H9" s="53">
        <v>6837</v>
      </c>
      <c r="I9" s="54">
        <v>7602</v>
      </c>
      <c r="J9" s="53">
        <v>7994</v>
      </c>
      <c r="K9" s="53">
        <v>7650</v>
      </c>
      <c r="L9" s="53">
        <v>5245</v>
      </c>
      <c r="M9" s="53">
        <v>4962</v>
      </c>
      <c r="N9" s="53">
        <v>6099</v>
      </c>
      <c r="O9" s="51">
        <f t="shared" si="3"/>
        <v>77024</v>
      </c>
      <c r="P9" s="14"/>
      <c r="Q9" s="75"/>
      <c r="R9" s="75"/>
    </row>
    <row r="10" spans="1:16" s="13" customFormat="1" ht="30" customHeight="1">
      <c r="A10" s="72"/>
      <c r="B10" s="76" t="s">
        <v>352</v>
      </c>
      <c r="C10" s="53">
        <v>15701</v>
      </c>
      <c r="D10" s="53">
        <v>14166</v>
      </c>
      <c r="E10" s="53">
        <v>12795</v>
      </c>
      <c r="F10" s="53">
        <v>12848</v>
      </c>
      <c r="G10" s="53">
        <v>14031</v>
      </c>
      <c r="H10" s="53">
        <v>14464</v>
      </c>
      <c r="I10" s="54">
        <v>15803</v>
      </c>
      <c r="J10" s="53">
        <v>23278</v>
      </c>
      <c r="K10" s="53">
        <v>20967</v>
      </c>
      <c r="L10" s="53">
        <v>16388</v>
      </c>
      <c r="M10" s="53">
        <v>11156</v>
      </c>
      <c r="N10" s="53">
        <v>17933</v>
      </c>
      <c r="O10" s="51">
        <f t="shared" si="3"/>
        <v>189530</v>
      </c>
      <c r="P10" s="14"/>
    </row>
    <row r="11" spans="1:16" s="13" customFormat="1" ht="30" customHeight="1">
      <c r="A11" s="72"/>
      <c r="B11" s="76" t="s">
        <v>353</v>
      </c>
      <c r="C11" s="53">
        <v>5523</v>
      </c>
      <c r="D11" s="53">
        <v>4407</v>
      </c>
      <c r="E11" s="53">
        <v>5510</v>
      </c>
      <c r="F11" s="53">
        <v>6366</v>
      </c>
      <c r="G11" s="53">
        <v>7406</v>
      </c>
      <c r="H11" s="53">
        <v>7124</v>
      </c>
      <c r="I11" s="54">
        <v>7556</v>
      </c>
      <c r="J11" s="53">
        <v>9922</v>
      </c>
      <c r="K11" s="53">
        <v>7100</v>
      </c>
      <c r="L11" s="53">
        <v>6475</v>
      </c>
      <c r="M11" s="53">
        <v>5051</v>
      </c>
      <c r="N11" s="53">
        <v>5595</v>
      </c>
      <c r="O11" s="51">
        <f>SUM(C11:N11)</f>
        <v>78035</v>
      </c>
      <c r="P11" s="14"/>
    </row>
    <row r="12" spans="1:16" s="13" customFormat="1" ht="30" customHeight="1">
      <c r="A12" s="72"/>
      <c r="B12" s="76" t="s">
        <v>354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1">
        <f t="shared" si="3"/>
        <v>0</v>
      </c>
      <c r="P12" s="14"/>
    </row>
    <row r="13" spans="1:16" s="13" customFormat="1" ht="30" customHeight="1">
      <c r="A13" s="72"/>
      <c r="B13" s="76" t="s">
        <v>355</v>
      </c>
      <c r="C13" s="53">
        <v>6124</v>
      </c>
      <c r="D13" s="53">
        <v>2783</v>
      </c>
      <c r="E13" s="53">
        <v>4731</v>
      </c>
      <c r="F13" s="53">
        <v>2946</v>
      </c>
      <c r="G13" s="53">
        <v>3199</v>
      </c>
      <c r="H13" s="53">
        <v>3784</v>
      </c>
      <c r="I13" s="54">
        <v>3893</v>
      </c>
      <c r="J13" s="53">
        <v>7487</v>
      </c>
      <c r="K13" s="53">
        <v>3808</v>
      </c>
      <c r="L13" s="53">
        <v>3412</v>
      </c>
      <c r="M13" s="53">
        <v>2941</v>
      </c>
      <c r="N13" s="53">
        <v>2959</v>
      </c>
      <c r="O13" s="51">
        <f t="shared" si="3"/>
        <v>48067</v>
      </c>
      <c r="P13" s="14"/>
    </row>
    <row r="14" spans="1:16" s="13" customFormat="1" ht="30" customHeight="1">
      <c r="A14" s="72"/>
      <c r="B14" s="76" t="s">
        <v>356</v>
      </c>
      <c r="C14" s="53">
        <v>368</v>
      </c>
      <c r="D14" s="53">
        <v>361</v>
      </c>
      <c r="E14" s="53">
        <v>348</v>
      </c>
      <c r="F14" s="53">
        <v>240</v>
      </c>
      <c r="G14" s="53">
        <v>210</v>
      </c>
      <c r="H14" s="53">
        <v>229</v>
      </c>
      <c r="I14" s="54">
        <v>221</v>
      </c>
      <c r="J14" s="53">
        <v>411</v>
      </c>
      <c r="K14" s="53">
        <v>306</v>
      </c>
      <c r="L14" s="53">
        <v>313</v>
      </c>
      <c r="M14" s="53">
        <v>284</v>
      </c>
      <c r="N14" s="53">
        <v>283</v>
      </c>
      <c r="O14" s="51">
        <f t="shared" si="3"/>
        <v>3574</v>
      </c>
      <c r="P14" s="14"/>
    </row>
    <row r="15" spans="1:16" s="13" customFormat="1" ht="30" customHeight="1">
      <c r="A15" s="72"/>
      <c r="B15" s="76" t="s">
        <v>172</v>
      </c>
      <c r="C15" s="53">
        <v>4</v>
      </c>
      <c r="D15" s="53">
        <v>0</v>
      </c>
      <c r="E15" s="53">
        <v>5</v>
      </c>
      <c r="F15" s="53">
        <v>4</v>
      </c>
      <c r="G15" s="53">
        <v>4</v>
      </c>
      <c r="H15" s="53">
        <v>3</v>
      </c>
      <c r="I15" s="54">
        <v>1</v>
      </c>
      <c r="J15" s="53">
        <v>4</v>
      </c>
      <c r="K15" s="53">
        <v>1</v>
      </c>
      <c r="L15" s="53">
        <v>1</v>
      </c>
      <c r="M15" s="53">
        <v>4</v>
      </c>
      <c r="N15" s="52">
        <v>0</v>
      </c>
      <c r="O15" s="51">
        <f t="shared" si="3"/>
        <v>31</v>
      </c>
      <c r="P15" s="14"/>
    </row>
    <row r="16" spans="1:17" s="13" customFormat="1" ht="30" customHeight="1">
      <c r="A16" s="72"/>
      <c r="B16" s="76" t="s">
        <v>357</v>
      </c>
      <c r="C16" s="52">
        <v>19</v>
      </c>
      <c r="D16" s="52">
        <v>16</v>
      </c>
      <c r="E16" s="52">
        <v>32</v>
      </c>
      <c r="F16" s="52">
        <v>22</v>
      </c>
      <c r="G16" s="52">
        <v>42</v>
      </c>
      <c r="H16" s="52">
        <v>44</v>
      </c>
      <c r="I16" s="54">
        <v>29</v>
      </c>
      <c r="J16" s="52">
        <v>30</v>
      </c>
      <c r="K16" s="52">
        <v>43</v>
      </c>
      <c r="L16" s="52">
        <v>39</v>
      </c>
      <c r="M16" s="52">
        <v>22</v>
      </c>
      <c r="N16" s="52">
        <v>27</v>
      </c>
      <c r="O16" s="51">
        <f t="shared" si="3"/>
        <v>365</v>
      </c>
      <c r="P16" s="14"/>
      <c r="Q16" s="14"/>
    </row>
    <row r="17" spans="1:17" s="13" customFormat="1" ht="30" customHeight="1">
      <c r="A17" s="72"/>
      <c r="B17" s="76" t="s">
        <v>32</v>
      </c>
      <c r="C17" s="52">
        <v>40</v>
      </c>
      <c r="D17" s="52">
        <v>11</v>
      </c>
      <c r="E17" s="52">
        <v>17</v>
      </c>
      <c r="F17" s="52">
        <v>24</v>
      </c>
      <c r="G17" s="52">
        <v>20</v>
      </c>
      <c r="H17" s="52">
        <v>14</v>
      </c>
      <c r="I17" s="54">
        <v>18</v>
      </c>
      <c r="J17" s="52">
        <v>38</v>
      </c>
      <c r="K17" s="52">
        <v>29</v>
      </c>
      <c r="L17" s="52">
        <v>22</v>
      </c>
      <c r="M17" s="52">
        <v>9</v>
      </c>
      <c r="N17" s="52">
        <v>15</v>
      </c>
      <c r="O17" s="51">
        <f t="shared" si="3"/>
        <v>257</v>
      </c>
      <c r="P17" s="14"/>
      <c r="Q17" s="14"/>
    </row>
    <row r="18" spans="1:17" s="13" customFormat="1" ht="30" customHeight="1">
      <c r="A18" s="72"/>
      <c r="B18" s="76" t="s">
        <v>358</v>
      </c>
      <c r="C18" s="52">
        <v>387</v>
      </c>
      <c r="D18" s="52">
        <v>289</v>
      </c>
      <c r="E18" s="52">
        <v>368</v>
      </c>
      <c r="F18" s="52">
        <v>308</v>
      </c>
      <c r="G18" s="52">
        <v>396</v>
      </c>
      <c r="H18" s="52">
        <v>382</v>
      </c>
      <c r="I18" s="54">
        <v>319</v>
      </c>
      <c r="J18" s="52">
        <v>334</v>
      </c>
      <c r="K18" s="52">
        <v>472</v>
      </c>
      <c r="L18" s="52">
        <v>256</v>
      </c>
      <c r="M18" s="52">
        <v>285</v>
      </c>
      <c r="N18" s="52">
        <v>330</v>
      </c>
      <c r="O18" s="51">
        <f t="shared" si="3"/>
        <v>4126</v>
      </c>
      <c r="P18" s="14"/>
      <c r="Q18" s="14"/>
    </row>
    <row r="19" spans="1:17" s="13" customFormat="1" ht="30" customHeight="1">
      <c r="A19" s="72"/>
      <c r="B19" s="76" t="s">
        <v>359</v>
      </c>
      <c r="C19" s="52">
        <v>689</v>
      </c>
      <c r="D19" s="52">
        <v>629</v>
      </c>
      <c r="E19" s="52">
        <v>596</v>
      </c>
      <c r="F19" s="52">
        <v>946</v>
      </c>
      <c r="G19" s="52">
        <v>933</v>
      </c>
      <c r="H19" s="52">
        <v>550</v>
      </c>
      <c r="I19" s="54">
        <v>552</v>
      </c>
      <c r="J19" s="52">
        <v>1584</v>
      </c>
      <c r="K19" s="52">
        <v>898</v>
      </c>
      <c r="L19" s="52">
        <v>601</v>
      </c>
      <c r="M19" s="52">
        <v>1005</v>
      </c>
      <c r="N19" s="52">
        <v>1264</v>
      </c>
      <c r="O19" s="51">
        <f t="shared" si="3"/>
        <v>10247</v>
      </c>
      <c r="P19" s="14"/>
      <c r="Q19" s="14"/>
    </row>
    <row r="20" spans="1:17" s="13" customFormat="1" ht="30" customHeight="1">
      <c r="A20" s="72"/>
      <c r="B20" s="76" t="s">
        <v>360</v>
      </c>
      <c r="C20" s="52">
        <v>3924</v>
      </c>
      <c r="D20" s="52">
        <v>1861</v>
      </c>
      <c r="E20" s="52">
        <v>1846</v>
      </c>
      <c r="F20" s="52">
        <v>2250</v>
      </c>
      <c r="G20" s="52">
        <v>2827</v>
      </c>
      <c r="H20" s="52">
        <v>3335</v>
      </c>
      <c r="I20" s="54">
        <v>2583</v>
      </c>
      <c r="J20" s="52">
        <v>5634</v>
      </c>
      <c r="K20" s="52">
        <v>2959</v>
      </c>
      <c r="L20" s="52">
        <v>2018</v>
      </c>
      <c r="M20" s="52">
        <v>1510</v>
      </c>
      <c r="N20" s="52">
        <v>1409</v>
      </c>
      <c r="O20" s="51">
        <f t="shared" si="3"/>
        <v>32156</v>
      </c>
      <c r="P20" s="14"/>
      <c r="Q20" s="14"/>
    </row>
    <row r="21" spans="1:17" s="13" customFormat="1" ht="30" customHeight="1">
      <c r="A21" s="72"/>
      <c r="B21" s="76" t="s">
        <v>177</v>
      </c>
      <c r="C21" s="52">
        <v>184</v>
      </c>
      <c r="D21" s="52">
        <v>163</v>
      </c>
      <c r="E21" s="52">
        <v>178</v>
      </c>
      <c r="F21" s="52">
        <v>192</v>
      </c>
      <c r="G21" s="52">
        <v>293</v>
      </c>
      <c r="H21" s="52">
        <v>272</v>
      </c>
      <c r="I21" s="54">
        <v>198</v>
      </c>
      <c r="J21" s="52">
        <v>483</v>
      </c>
      <c r="K21" s="52">
        <v>216</v>
      </c>
      <c r="L21" s="52">
        <v>171</v>
      </c>
      <c r="M21" s="52">
        <v>171</v>
      </c>
      <c r="N21" s="52">
        <v>220</v>
      </c>
      <c r="O21" s="51">
        <f t="shared" si="3"/>
        <v>2741</v>
      </c>
      <c r="P21" s="14"/>
      <c r="Q21" s="14"/>
    </row>
    <row r="22" spans="1:16" s="13" customFormat="1" ht="30" customHeight="1">
      <c r="A22" s="72"/>
      <c r="B22" s="76" t="s">
        <v>361</v>
      </c>
      <c r="C22" s="52">
        <v>356</v>
      </c>
      <c r="D22" s="52">
        <v>243</v>
      </c>
      <c r="E22" s="52">
        <v>207</v>
      </c>
      <c r="F22" s="52">
        <v>306</v>
      </c>
      <c r="G22" s="52">
        <v>270</v>
      </c>
      <c r="H22" s="52">
        <v>328</v>
      </c>
      <c r="I22" s="54">
        <v>337</v>
      </c>
      <c r="J22" s="52">
        <v>623</v>
      </c>
      <c r="K22" s="52">
        <v>389</v>
      </c>
      <c r="L22" s="52">
        <v>238</v>
      </c>
      <c r="M22" s="52">
        <v>156</v>
      </c>
      <c r="N22" s="53">
        <v>199</v>
      </c>
      <c r="O22" s="51">
        <f t="shared" si="3"/>
        <v>3652</v>
      </c>
      <c r="P22" s="14"/>
    </row>
    <row r="23" spans="1:16" s="13" customFormat="1" ht="30" customHeight="1">
      <c r="A23" s="72"/>
      <c r="B23" s="76" t="s">
        <v>362</v>
      </c>
      <c r="C23" s="53">
        <v>1033</v>
      </c>
      <c r="D23" s="53">
        <v>354</v>
      </c>
      <c r="E23" s="53">
        <v>493</v>
      </c>
      <c r="F23" s="53">
        <v>731</v>
      </c>
      <c r="G23" s="53">
        <v>657</v>
      </c>
      <c r="H23" s="53">
        <v>707</v>
      </c>
      <c r="I23" s="54">
        <v>710</v>
      </c>
      <c r="J23" s="53">
        <v>1734</v>
      </c>
      <c r="K23" s="53">
        <v>673</v>
      </c>
      <c r="L23" s="53">
        <v>512</v>
      </c>
      <c r="M23" s="53">
        <v>369</v>
      </c>
      <c r="N23" s="53">
        <v>533</v>
      </c>
      <c r="O23" s="51">
        <f t="shared" si="3"/>
        <v>8506</v>
      </c>
      <c r="P23" s="14"/>
    </row>
    <row r="24" spans="1:15" s="13" customFormat="1" ht="30" customHeight="1">
      <c r="A24" s="72"/>
      <c r="B24" s="76" t="s">
        <v>363</v>
      </c>
      <c r="C24" s="53">
        <v>305</v>
      </c>
      <c r="D24" s="53">
        <v>290</v>
      </c>
      <c r="E24" s="53">
        <v>356</v>
      </c>
      <c r="F24" s="53">
        <v>443</v>
      </c>
      <c r="G24" s="53">
        <v>368</v>
      </c>
      <c r="H24" s="53">
        <v>356</v>
      </c>
      <c r="I24" s="54">
        <v>321</v>
      </c>
      <c r="J24" s="53">
        <v>571</v>
      </c>
      <c r="K24" s="53">
        <v>349</v>
      </c>
      <c r="L24" s="53">
        <v>350</v>
      </c>
      <c r="M24" s="53">
        <v>282</v>
      </c>
      <c r="N24" s="53">
        <v>389</v>
      </c>
      <c r="O24" s="51">
        <f t="shared" si="3"/>
        <v>4380</v>
      </c>
    </row>
    <row r="25" spans="1:16" s="13" customFormat="1" ht="30" customHeight="1">
      <c r="A25" s="72"/>
      <c r="B25" s="76" t="s">
        <v>364</v>
      </c>
      <c r="C25" s="53">
        <v>399</v>
      </c>
      <c r="D25" s="53">
        <v>393</v>
      </c>
      <c r="E25" s="53">
        <v>423</v>
      </c>
      <c r="F25" s="53">
        <v>401</v>
      </c>
      <c r="G25" s="53">
        <v>409</v>
      </c>
      <c r="H25" s="53">
        <v>428</v>
      </c>
      <c r="I25" s="54">
        <v>242</v>
      </c>
      <c r="J25" s="53">
        <v>484</v>
      </c>
      <c r="K25" s="53">
        <v>351</v>
      </c>
      <c r="L25" s="53">
        <v>341</v>
      </c>
      <c r="M25" s="53">
        <v>280</v>
      </c>
      <c r="N25" s="52">
        <v>347</v>
      </c>
      <c r="O25" s="51">
        <f t="shared" si="3"/>
        <v>4498</v>
      </c>
      <c r="P25" s="14"/>
    </row>
    <row r="26" spans="1:16" s="13" customFormat="1" ht="30" customHeight="1">
      <c r="A26" s="72"/>
      <c r="B26" s="76" t="s">
        <v>365</v>
      </c>
      <c r="C26" s="52">
        <v>22</v>
      </c>
      <c r="D26" s="52">
        <v>15</v>
      </c>
      <c r="E26" s="52">
        <v>32</v>
      </c>
      <c r="F26" s="52">
        <v>18</v>
      </c>
      <c r="G26" s="52">
        <v>25</v>
      </c>
      <c r="H26" s="52">
        <v>18</v>
      </c>
      <c r="I26" s="54">
        <v>23</v>
      </c>
      <c r="J26" s="52">
        <v>21</v>
      </c>
      <c r="K26" s="52">
        <v>20</v>
      </c>
      <c r="L26" s="52">
        <v>31</v>
      </c>
      <c r="M26" s="52">
        <v>26</v>
      </c>
      <c r="N26" s="52">
        <v>22</v>
      </c>
      <c r="O26" s="51">
        <f t="shared" si="3"/>
        <v>273</v>
      </c>
      <c r="P26" s="14"/>
    </row>
    <row r="27" spans="1:16" s="13" customFormat="1" ht="30" customHeight="1">
      <c r="A27" s="72"/>
      <c r="B27" s="76" t="s">
        <v>182</v>
      </c>
      <c r="C27" s="52">
        <v>552</v>
      </c>
      <c r="D27" s="52">
        <v>473</v>
      </c>
      <c r="E27" s="52">
        <v>515</v>
      </c>
      <c r="F27" s="52">
        <v>520</v>
      </c>
      <c r="G27" s="52">
        <v>605</v>
      </c>
      <c r="H27" s="52">
        <v>640</v>
      </c>
      <c r="I27" s="54">
        <v>583</v>
      </c>
      <c r="J27" s="52">
        <v>937</v>
      </c>
      <c r="K27" s="52">
        <v>707</v>
      </c>
      <c r="L27" s="52">
        <v>558</v>
      </c>
      <c r="M27" s="52">
        <v>523</v>
      </c>
      <c r="N27" s="54">
        <v>531</v>
      </c>
      <c r="O27" s="51">
        <f t="shared" si="3"/>
        <v>7144</v>
      </c>
      <c r="P27" s="14"/>
    </row>
    <row r="28" spans="1:15" ht="30" customHeight="1">
      <c r="A28" s="77"/>
      <c r="B28" s="76" t="s">
        <v>366</v>
      </c>
      <c r="C28" s="55">
        <v>760</v>
      </c>
      <c r="D28" s="55">
        <v>392</v>
      </c>
      <c r="E28" s="55">
        <v>541</v>
      </c>
      <c r="F28" s="55">
        <v>559</v>
      </c>
      <c r="G28" s="55">
        <v>641</v>
      </c>
      <c r="H28" s="55">
        <v>546</v>
      </c>
      <c r="I28" s="68">
        <v>601</v>
      </c>
      <c r="J28" s="55">
        <v>800</v>
      </c>
      <c r="K28" s="55">
        <v>617</v>
      </c>
      <c r="L28" s="55">
        <v>496</v>
      </c>
      <c r="M28" s="55">
        <v>570</v>
      </c>
      <c r="N28" s="55">
        <v>603</v>
      </c>
      <c r="O28" s="51">
        <f t="shared" si="3"/>
        <v>7126</v>
      </c>
    </row>
    <row r="29" spans="1:15" ht="30" customHeight="1">
      <c r="A29" s="77"/>
      <c r="B29" s="219" t="s">
        <v>862</v>
      </c>
      <c r="C29" s="56">
        <f>SUM(C30:C33)</f>
        <v>6150</v>
      </c>
      <c r="D29" s="56">
        <f aca="true" t="shared" si="4" ref="D29:O29">SUM(D30:D33)</f>
        <v>4779</v>
      </c>
      <c r="E29" s="56">
        <f t="shared" si="4"/>
        <v>6081</v>
      </c>
      <c r="F29" s="56">
        <f t="shared" si="4"/>
        <v>7688</v>
      </c>
      <c r="G29" s="56">
        <f t="shared" si="4"/>
        <v>6474</v>
      </c>
      <c r="H29" s="56">
        <f t="shared" si="4"/>
        <v>7151</v>
      </c>
      <c r="I29" s="56">
        <f t="shared" si="4"/>
        <v>7882</v>
      </c>
      <c r="J29" s="56">
        <f t="shared" si="4"/>
        <v>14267</v>
      </c>
      <c r="K29" s="56">
        <f t="shared" si="4"/>
        <v>11679</v>
      </c>
      <c r="L29" s="56">
        <f t="shared" si="4"/>
        <v>9038</v>
      </c>
      <c r="M29" s="56">
        <f t="shared" si="4"/>
        <v>7303</v>
      </c>
      <c r="N29" s="56">
        <f t="shared" si="4"/>
        <v>6734</v>
      </c>
      <c r="O29" s="56">
        <f t="shared" si="4"/>
        <v>95226</v>
      </c>
    </row>
    <row r="30" spans="1:15" ht="30" customHeight="1">
      <c r="A30" s="77"/>
      <c r="B30" s="79" t="s">
        <v>184</v>
      </c>
      <c r="C30" s="55">
        <v>4359</v>
      </c>
      <c r="D30" s="55">
        <v>3105</v>
      </c>
      <c r="E30" s="55">
        <v>3940</v>
      </c>
      <c r="F30" s="55">
        <v>5632</v>
      </c>
      <c r="G30" s="55">
        <v>4103</v>
      </c>
      <c r="H30" s="55">
        <v>4376</v>
      </c>
      <c r="I30" s="68">
        <v>4892</v>
      </c>
      <c r="J30" s="55">
        <v>10515</v>
      </c>
      <c r="K30" s="55">
        <v>7974</v>
      </c>
      <c r="L30" s="55">
        <v>5568</v>
      </c>
      <c r="M30" s="55">
        <v>4542</v>
      </c>
      <c r="N30" s="55">
        <v>3971</v>
      </c>
      <c r="O30" s="56">
        <f t="shared" si="3"/>
        <v>62977</v>
      </c>
    </row>
    <row r="31" spans="1:15" ht="30" customHeight="1">
      <c r="A31" s="77"/>
      <c r="B31" s="79" t="s">
        <v>33</v>
      </c>
      <c r="C31" s="55">
        <v>1779</v>
      </c>
      <c r="D31" s="55">
        <v>1661</v>
      </c>
      <c r="E31" s="55">
        <v>2131</v>
      </c>
      <c r="F31" s="55">
        <v>2038</v>
      </c>
      <c r="G31" s="55">
        <v>2351</v>
      </c>
      <c r="H31" s="55">
        <v>2749</v>
      </c>
      <c r="I31" s="68">
        <v>2973</v>
      </c>
      <c r="J31" s="55">
        <v>3720</v>
      </c>
      <c r="K31" s="55">
        <v>3673</v>
      </c>
      <c r="L31" s="55">
        <v>3437</v>
      </c>
      <c r="M31" s="55">
        <v>2739</v>
      </c>
      <c r="N31" s="55">
        <v>2753</v>
      </c>
      <c r="O31" s="56">
        <f t="shared" si="3"/>
        <v>32004</v>
      </c>
    </row>
    <row r="32" spans="1:15" ht="30" customHeight="1">
      <c r="A32" s="77"/>
      <c r="B32" s="79" t="s">
        <v>186</v>
      </c>
      <c r="C32" s="55">
        <v>12</v>
      </c>
      <c r="D32" s="55">
        <v>13</v>
      </c>
      <c r="E32" s="55">
        <v>10</v>
      </c>
      <c r="F32" s="55">
        <v>18</v>
      </c>
      <c r="G32" s="55">
        <v>20</v>
      </c>
      <c r="H32" s="55">
        <v>26</v>
      </c>
      <c r="I32" s="68">
        <v>17</v>
      </c>
      <c r="J32" s="55">
        <v>32</v>
      </c>
      <c r="K32" s="55">
        <v>32</v>
      </c>
      <c r="L32" s="55">
        <v>33</v>
      </c>
      <c r="M32" s="55">
        <v>22</v>
      </c>
      <c r="N32" s="55">
        <v>10</v>
      </c>
      <c r="O32" s="56">
        <f t="shared" si="3"/>
        <v>245</v>
      </c>
    </row>
    <row r="33" spans="1:15" ht="30" customHeight="1">
      <c r="A33" s="77"/>
      <c r="B33" s="79" t="s">
        <v>367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68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6">
        <f t="shared" si="3"/>
        <v>0</v>
      </c>
    </row>
    <row r="34" spans="1:15" ht="30" customHeight="1">
      <c r="A34" s="77"/>
      <c r="B34" s="84" t="s">
        <v>368</v>
      </c>
      <c r="C34" s="87">
        <f>C35+C45+C58</f>
        <v>5510</v>
      </c>
      <c r="D34" s="87">
        <f aca="true" t="shared" si="5" ref="D34:O34">D35+D45+D58</f>
        <v>3728</v>
      </c>
      <c r="E34" s="87">
        <f t="shared" si="5"/>
        <v>4751</v>
      </c>
      <c r="F34" s="87">
        <f t="shared" si="5"/>
        <v>5333</v>
      </c>
      <c r="G34" s="87">
        <f t="shared" si="5"/>
        <v>4411</v>
      </c>
      <c r="H34" s="87">
        <f t="shared" si="5"/>
        <v>5795</v>
      </c>
      <c r="I34" s="87">
        <f t="shared" si="5"/>
        <v>5169</v>
      </c>
      <c r="J34" s="87">
        <f t="shared" si="5"/>
        <v>8109</v>
      </c>
      <c r="K34" s="87">
        <f t="shared" si="5"/>
        <v>8214</v>
      </c>
      <c r="L34" s="87">
        <f t="shared" si="5"/>
        <v>5255</v>
      </c>
      <c r="M34" s="87">
        <f t="shared" si="5"/>
        <v>4518</v>
      </c>
      <c r="N34" s="87">
        <f t="shared" si="5"/>
        <v>6129</v>
      </c>
      <c r="O34" s="87">
        <f t="shared" si="5"/>
        <v>66922</v>
      </c>
    </row>
    <row r="35" spans="1:15" ht="30" customHeight="1">
      <c r="A35" s="77"/>
      <c r="B35" s="33" t="s">
        <v>369</v>
      </c>
      <c r="C35" s="56">
        <f>SUM(C36:C44)</f>
        <v>191</v>
      </c>
      <c r="D35" s="56">
        <f aca="true" t="shared" si="6" ref="D35:N35">SUM(D36:D44)</f>
        <v>122</v>
      </c>
      <c r="E35" s="56">
        <f t="shared" si="6"/>
        <v>151</v>
      </c>
      <c r="F35" s="56">
        <f t="shared" si="6"/>
        <v>140</v>
      </c>
      <c r="G35" s="56">
        <f t="shared" si="6"/>
        <v>185</v>
      </c>
      <c r="H35" s="56">
        <f t="shared" si="6"/>
        <v>257</v>
      </c>
      <c r="I35" s="56">
        <f t="shared" si="6"/>
        <v>214</v>
      </c>
      <c r="J35" s="56">
        <f t="shared" si="6"/>
        <v>414</v>
      </c>
      <c r="K35" s="56">
        <f t="shared" si="6"/>
        <v>361</v>
      </c>
      <c r="L35" s="56">
        <f t="shared" si="6"/>
        <v>247</v>
      </c>
      <c r="M35" s="56">
        <f t="shared" si="6"/>
        <v>149</v>
      </c>
      <c r="N35" s="56">
        <f t="shared" si="6"/>
        <v>172</v>
      </c>
      <c r="O35" s="56">
        <f t="shared" si="3"/>
        <v>2603</v>
      </c>
    </row>
    <row r="36" spans="1:15" ht="30" customHeight="1">
      <c r="A36" s="77"/>
      <c r="B36" s="79" t="s">
        <v>370</v>
      </c>
      <c r="C36" s="55">
        <v>9</v>
      </c>
      <c r="D36" s="55">
        <v>6</v>
      </c>
      <c r="E36" s="55">
        <v>8</v>
      </c>
      <c r="F36" s="55">
        <v>12</v>
      </c>
      <c r="G36" s="55">
        <v>13</v>
      </c>
      <c r="H36" s="55">
        <v>19</v>
      </c>
      <c r="I36" s="55">
        <v>12</v>
      </c>
      <c r="J36" s="55">
        <v>30</v>
      </c>
      <c r="K36" s="55">
        <v>23</v>
      </c>
      <c r="L36" s="55">
        <v>5</v>
      </c>
      <c r="M36" s="55">
        <v>9</v>
      </c>
      <c r="N36" s="55">
        <v>14</v>
      </c>
      <c r="O36" s="56">
        <f>SUM(C36:N36)</f>
        <v>160</v>
      </c>
    </row>
    <row r="37" spans="1:15" ht="30" customHeight="1">
      <c r="A37" s="77"/>
      <c r="B37" s="79" t="s">
        <v>194</v>
      </c>
      <c r="C37" s="55">
        <v>99</v>
      </c>
      <c r="D37" s="55">
        <v>62</v>
      </c>
      <c r="E37" s="55">
        <v>68</v>
      </c>
      <c r="F37" s="55">
        <v>78</v>
      </c>
      <c r="G37" s="55">
        <v>96</v>
      </c>
      <c r="H37" s="55">
        <v>92</v>
      </c>
      <c r="I37" s="55">
        <v>85</v>
      </c>
      <c r="J37" s="55">
        <v>143</v>
      </c>
      <c r="K37" s="55">
        <v>139</v>
      </c>
      <c r="L37" s="55">
        <v>138</v>
      </c>
      <c r="M37" s="55">
        <v>85</v>
      </c>
      <c r="N37" s="55">
        <v>107</v>
      </c>
      <c r="O37" s="56">
        <f aca="true" t="shared" si="7" ref="O37:O58">SUM(C37:N37)</f>
        <v>1192</v>
      </c>
    </row>
    <row r="38" spans="1:15" ht="30" customHeight="1">
      <c r="A38" s="77"/>
      <c r="B38" s="79" t="s">
        <v>371</v>
      </c>
      <c r="C38" s="55">
        <v>1</v>
      </c>
      <c r="D38" s="55">
        <v>1</v>
      </c>
      <c r="E38" s="55">
        <v>5</v>
      </c>
      <c r="F38" s="55">
        <v>2</v>
      </c>
      <c r="G38" s="55">
        <v>3</v>
      </c>
      <c r="H38" s="55">
        <v>10</v>
      </c>
      <c r="I38" s="55">
        <v>1</v>
      </c>
      <c r="J38" s="55">
        <v>3</v>
      </c>
      <c r="K38" s="55">
        <v>9</v>
      </c>
      <c r="L38" s="55">
        <v>0</v>
      </c>
      <c r="M38" s="55">
        <v>1</v>
      </c>
      <c r="N38" s="55">
        <v>0</v>
      </c>
      <c r="O38" s="56">
        <f t="shared" si="7"/>
        <v>36</v>
      </c>
    </row>
    <row r="39" spans="1:15" ht="30" customHeight="1">
      <c r="A39" s="77"/>
      <c r="B39" s="79" t="s">
        <v>188</v>
      </c>
      <c r="C39" s="55">
        <v>4</v>
      </c>
      <c r="D39" s="55">
        <v>0</v>
      </c>
      <c r="E39" s="55">
        <v>1</v>
      </c>
      <c r="F39" s="55">
        <v>8</v>
      </c>
      <c r="G39" s="55">
        <v>2</v>
      </c>
      <c r="H39" s="55">
        <v>1</v>
      </c>
      <c r="I39" s="55">
        <v>3</v>
      </c>
      <c r="J39" s="55">
        <v>4</v>
      </c>
      <c r="K39" s="55">
        <v>1</v>
      </c>
      <c r="L39" s="55">
        <v>5</v>
      </c>
      <c r="M39" s="55">
        <v>8</v>
      </c>
      <c r="N39" s="55">
        <v>3</v>
      </c>
      <c r="O39" s="56">
        <f t="shared" si="7"/>
        <v>40</v>
      </c>
    </row>
    <row r="40" spans="1:15" ht="30" customHeight="1">
      <c r="A40" s="77"/>
      <c r="B40" s="79" t="s">
        <v>372</v>
      </c>
      <c r="C40" s="55">
        <v>46</v>
      </c>
      <c r="D40" s="55">
        <v>32</v>
      </c>
      <c r="E40" s="55">
        <v>34</v>
      </c>
      <c r="F40" s="55">
        <v>23</v>
      </c>
      <c r="G40" s="55">
        <v>37</v>
      </c>
      <c r="H40" s="55">
        <v>98</v>
      </c>
      <c r="I40" s="55">
        <v>79</v>
      </c>
      <c r="J40" s="55">
        <v>166</v>
      </c>
      <c r="K40" s="55">
        <v>118</v>
      </c>
      <c r="L40" s="55">
        <v>66</v>
      </c>
      <c r="M40" s="55">
        <v>33</v>
      </c>
      <c r="N40" s="55">
        <v>35</v>
      </c>
      <c r="O40" s="56">
        <f t="shared" si="7"/>
        <v>767</v>
      </c>
    </row>
    <row r="41" spans="1:15" ht="30" customHeight="1">
      <c r="A41" s="77"/>
      <c r="B41" s="79" t="s">
        <v>373</v>
      </c>
      <c r="C41" s="55">
        <v>1</v>
      </c>
      <c r="D41" s="55">
        <v>3</v>
      </c>
      <c r="E41" s="55">
        <v>0</v>
      </c>
      <c r="F41" s="55">
        <v>0</v>
      </c>
      <c r="G41" s="55">
        <v>1</v>
      </c>
      <c r="H41" s="55">
        <v>11</v>
      </c>
      <c r="I41" s="55">
        <v>3</v>
      </c>
      <c r="J41" s="55">
        <v>5</v>
      </c>
      <c r="K41" s="55">
        <v>2</v>
      </c>
      <c r="L41" s="55">
        <v>1</v>
      </c>
      <c r="M41" s="55">
        <v>1</v>
      </c>
      <c r="N41" s="55">
        <v>3</v>
      </c>
      <c r="O41" s="56">
        <f t="shared" si="7"/>
        <v>31</v>
      </c>
    </row>
    <row r="42" spans="1:15" ht="30" customHeight="1">
      <c r="A42" s="77"/>
      <c r="B42" s="79" t="s">
        <v>374</v>
      </c>
      <c r="C42" s="55">
        <v>30</v>
      </c>
      <c r="D42" s="55">
        <v>18</v>
      </c>
      <c r="E42" s="55">
        <v>35</v>
      </c>
      <c r="F42" s="55">
        <v>17</v>
      </c>
      <c r="G42" s="55">
        <v>33</v>
      </c>
      <c r="H42" s="55">
        <v>26</v>
      </c>
      <c r="I42" s="55">
        <v>30</v>
      </c>
      <c r="J42" s="55">
        <v>63</v>
      </c>
      <c r="K42" s="55">
        <v>69</v>
      </c>
      <c r="L42" s="55">
        <v>32</v>
      </c>
      <c r="M42" s="55">
        <v>12</v>
      </c>
      <c r="N42" s="55">
        <v>10</v>
      </c>
      <c r="O42" s="56">
        <f t="shared" si="7"/>
        <v>375</v>
      </c>
    </row>
    <row r="43" spans="1:15" ht="30" customHeight="1">
      <c r="A43" s="77"/>
      <c r="B43" s="79" t="s">
        <v>375</v>
      </c>
      <c r="C43" s="55">
        <v>1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1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6">
        <f t="shared" si="7"/>
        <v>2</v>
      </c>
    </row>
    <row r="44" spans="1:15" ht="30" customHeight="1">
      <c r="A44" s="77"/>
      <c r="B44" s="79" t="s">
        <v>376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 t="s">
        <v>348</v>
      </c>
      <c r="O44" s="56">
        <f>SUM(C44:N44)</f>
        <v>0</v>
      </c>
    </row>
    <row r="45" spans="1:15" ht="30" customHeight="1">
      <c r="A45" s="77"/>
      <c r="B45" s="33" t="s">
        <v>377</v>
      </c>
      <c r="C45" s="56">
        <f>SUM(C46:C57)</f>
        <v>3888</v>
      </c>
      <c r="D45" s="56">
        <f aca="true" t="shared" si="8" ref="D45:N45">SUM(D46:D57)</f>
        <v>2825</v>
      </c>
      <c r="E45" s="56">
        <f t="shared" si="8"/>
        <v>3607</v>
      </c>
      <c r="F45" s="56">
        <f t="shared" si="8"/>
        <v>3941</v>
      </c>
      <c r="G45" s="56">
        <f t="shared" si="8"/>
        <v>3096</v>
      </c>
      <c r="H45" s="56">
        <f t="shared" si="8"/>
        <v>3337</v>
      </c>
      <c r="I45" s="56">
        <f>SUM(I46:I57)</f>
        <v>3647</v>
      </c>
      <c r="J45" s="56">
        <f t="shared" si="8"/>
        <v>5059</v>
      </c>
      <c r="K45" s="56">
        <f t="shared" si="8"/>
        <v>4834</v>
      </c>
      <c r="L45" s="56">
        <f t="shared" si="8"/>
        <v>3541</v>
      </c>
      <c r="M45" s="56">
        <f t="shared" si="8"/>
        <v>3269</v>
      </c>
      <c r="N45" s="56">
        <f t="shared" si="8"/>
        <v>4641</v>
      </c>
      <c r="O45" s="56">
        <f t="shared" si="7"/>
        <v>45685</v>
      </c>
    </row>
    <row r="46" spans="1:15" ht="30" customHeight="1">
      <c r="A46" s="77"/>
      <c r="B46" s="79" t="s">
        <v>378</v>
      </c>
      <c r="C46" s="55">
        <v>5</v>
      </c>
      <c r="D46" s="55">
        <v>2</v>
      </c>
      <c r="E46" s="55">
        <v>2</v>
      </c>
      <c r="F46" s="55">
        <v>0</v>
      </c>
      <c r="G46" s="55">
        <v>4</v>
      </c>
      <c r="H46" s="55">
        <v>3</v>
      </c>
      <c r="I46" s="55">
        <v>4</v>
      </c>
      <c r="J46" s="55">
        <v>0</v>
      </c>
      <c r="K46" s="55">
        <v>1</v>
      </c>
      <c r="L46" s="55">
        <v>5</v>
      </c>
      <c r="M46" s="55">
        <v>2</v>
      </c>
      <c r="N46" s="55">
        <v>5</v>
      </c>
      <c r="O46" s="56">
        <f t="shared" si="7"/>
        <v>33</v>
      </c>
    </row>
    <row r="47" spans="1:15" ht="30" customHeight="1">
      <c r="A47" s="77"/>
      <c r="B47" s="79" t="s">
        <v>379</v>
      </c>
      <c r="C47" s="55">
        <v>23</v>
      </c>
      <c r="D47" s="55">
        <v>8</v>
      </c>
      <c r="E47" s="55">
        <v>7</v>
      </c>
      <c r="F47" s="55">
        <v>14</v>
      </c>
      <c r="G47" s="55">
        <v>10</v>
      </c>
      <c r="H47" s="55">
        <v>9</v>
      </c>
      <c r="I47" s="55">
        <v>3</v>
      </c>
      <c r="J47" s="55">
        <v>13</v>
      </c>
      <c r="K47" s="55">
        <v>11</v>
      </c>
      <c r="L47" s="55">
        <v>10</v>
      </c>
      <c r="M47" s="55">
        <v>11</v>
      </c>
      <c r="N47" s="55">
        <v>8</v>
      </c>
      <c r="O47" s="56">
        <f t="shared" si="7"/>
        <v>127</v>
      </c>
    </row>
    <row r="48" spans="1:15" ht="30" customHeight="1">
      <c r="A48" s="77"/>
      <c r="B48" s="79" t="s">
        <v>380</v>
      </c>
      <c r="C48" s="55">
        <v>3349</v>
      </c>
      <c r="D48" s="55">
        <v>2285</v>
      </c>
      <c r="E48" s="55">
        <v>3186</v>
      </c>
      <c r="F48" s="55">
        <v>3419</v>
      </c>
      <c r="G48" s="55">
        <v>2623</v>
      </c>
      <c r="H48" s="55">
        <v>2806</v>
      </c>
      <c r="I48" s="55">
        <v>3039</v>
      </c>
      <c r="J48" s="55">
        <v>4131</v>
      </c>
      <c r="K48" s="55">
        <v>4070</v>
      </c>
      <c r="L48" s="55">
        <v>3034</v>
      </c>
      <c r="M48" s="55">
        <v>2772</v>
      </c>
      <c r="N48" s="55">
        <v>3974</v>
      </c>
      <c r="O48" s="56">
        <f t="shared" si="7"/>
        <v>38688</v>
      </c>
    </row>
    <row r="49" spans="1:15" ht="30" customHeight="1">
      <c r="A49" s="77"/>
      <c r="B49" s="79" t="s">
        <v>381</v>
      </c>
      <c r="C49" s="55">
        <v>329</v>
      </c>
      <c r="D49" s="55">
        <v>281</v>
      </c>
      <c r="E49" s="55">
        <v>319</v>
      </c>
      <c r="F49" s="55">
        <v>357</v>
      </c>
      <c r="G49" s="55">
        <v>330</v>
      </c>
      <c r="H49" s="55">
        <v>369</v>
      </c>
      <c r="I49" s="55">
        <v>436</v>
      </c>
      <c r="J49" s="55">
        <v>574</v>
      </c>
      <c r="K49" s="55">
        <v>494</v>
      </c>
      <c r="L49" s="55">
        <v>351</v>
      </c>
      <c r="M49" s="55">
        <v>375</v>
      </c>
      <c r="N49" s="55">
        <v>470</v>
      </c>
      <c r="O49" s="56">
        <f t="shared" si="7"/>
        <v>4685</v>
      </c>
    </row>
    <row r="50" spans="1:15" ht="30" customHeight="1">
      <c r="A50" s="77"/>
      <c r="B50" s="79" t="s">
        <v>382</v>
      </c>
      <c r="C50" s="55">
        <v>65</v>
      </c>
      <c r="D50" s="55">
        <v>40</v>
      </c>
      <c r="E50" s="55">
        <v>35</v>
      </c>
      <c r="F50" s="55">
        <v>51</v>
      </c>
      <c r="G50" s="55">
        <v>45</v>
      </c>
      <c r="H50" s="55">
        <v>56</v>
      </c>
      <c r="I50" s="55">
        <v>66</v>
      </c>
      <c r="J50" s="55">
        <v>109</v>
      </c>
      <c r="K50" s="55">
        <v>63</v>
      </c>
      <c r="L50" s="55">
        <v>53</v>
      </c>
      <c r="M50" s="55">
        <v>43</v>
      </c>
      <c r="N50" s="55">
        <v>77</v>
      </c>
      <c r="O50" s="56">
        <f t="shared" si="7"/>
        <v>703</v>
      </c>
    </row>
    <row r="51" spans="1:15" ht="30" customHeight="1">
      <c r="A51" s="77"/>
      <c r="B51" s="79" t="s">
        <v>383</v>
      </c>
      <c r="C51" s="55">
        <v>16</v>
      </c>
      <c r="D51" s="55">
        <v>4</v>
      </c>
      <c r="E51" s="55">
        <v>9</v>
      </c>
      <c r="F51" s="55">
        <v>14</v>
      </c>
      <c r="G51" s="55">
        <v>16</v>
      </c>
      <c r="H51" s="55">
        <v>16</v>
      </c>
      <c r="I51" s="55">
        <v>18</v>
      </c>
      <c r="J51" s="55">
        <v>28</v>
      </c>
      <c r="K51" s="55">
        <v>25</v>
      </c>
      <c r="L51" s="55">
        <v>25</v>
      </c>
      <c r="M51" s="55">
        <v>11</v>
      </c>
      <c r="N51" s="55">
        <v>13</v>
      </c>
      <c r="O51" s="56">
        <f t="shared" si="7"/>
        <v>195</v>
      </c>
    </row>
    <row r="52" spans="1:15" ht="30" customHeight="1">
      <c r="A52" s="77"/>
      <c r="B52" s="79" t="s">
        <v>384</v>
      </c>
      <c r="C52" s="55">
        <v>6</v>
      </c>
      <c r="D52" s="55">
        <v>16</v>
      </c>
      <c r="E52" s="55">
        <v>4</v>
      </c>
      <c r="F52" s="55">
        <v>6</v>
      </c>
      <c r="G52" s="55">
        <v>3</v>
      </c>
      <c r="H52" s="55">
        <v>15</v>
      </c>
      <c r="I52" s="55">
        <v>5</v>
      </c>
      <c r="J52" s="55">
        <v>8</v>
      </c>
      <c r="K52" s="55">
        <v>22</v>
      </c>
      <c r="L52" s="55">
        <v>6</v>
      </c>
      <c r="M52" s="55">
        <v>8</v>
      </c>
      <c r="N52" s="55">
        <v>5</v>
      </c>
      <c r="O52" s="56">
        <f t="shared" si="7"/>
        <v>104</v>
      </c>
    </row>
    <row r="53" spans="1:15" ht="30" customHeight="1">
      <c r="A53" s="77"/>
      <c r="B53" s="79" t="s">
        <v>385</v>
      </c>
      <c r="C53" s="55">
        <v>6</v>
      </c>
      <c r="D53" s="55">
        <v>6</v>
      </c>
      <c r="E53" s="55">
        <v>4</v>
      </c>
      <c r="F53" s="55">
        <v>8</v>
      </c>
      <c r="G53" s="55">
        <v>3</v>
      </c>
      <c r="H53" s="55">
        <v>6</v>
      </c>
      <c r="I53" s="55">
        <v>13</v>
      </c>
      <c r="J53" s="55">
        <v>3</v>
      </c>
      <c r="K53" s="55">
        <v>6</v>
      </c>
      <c r="L53" s="55">
        <v>4</v>
      </c>
      <c r="M53" s="55">
        <v>4</v>
      </c>
      <c r="N53" s="55">
        <v>6</v>
      </c>
      <c r="O53" s="56">
        <f t="shared" si="7"/>
        <v>69</v>
      </c>
    </row>
    <row r="54" spans="1:15" ht="30" customHeight="1">
      <c r="A54" s="77"/>
      <c r="B54" s="79" t="s">
        <v>386</v>
      </c>
      <c r="C54" s="55">
        <v>1</v>
      </c>
      <c r="D54" s="55">
        <v>1</v>
      </c>
      <c r="E54" s="55">
        <v>0</v>
      </c>
      <c r="F54" s="55">
        <v>0</v>
      </c>
      <c r="G54" s="55">
        <v>4</v>
      </c>
      <c r="H54" s="55">
        <v>1</v>
      </c>
      <c r="I54" s="55">
        <v>1</v>
      </c>
      <c r="J54" s="55">
        <v>6</v>
      </c>
      <c r="K54" s="55">
        <v>3</v>
      </c>
      <c r="L54" s="55">
        <v>2</v>
      </c>
      <c r="M54" s="55">
        <v>3</v>
      </c>
      <c r="N54" s="55">
        <v>0</v>
      </c>
      <c r="O54" s="56">
        <f t="shared" si="7"/>
        <v>22</v>
      </c>
    </row>
    <row r="55" spans="1:15" ht="30" customHeight="1">
      <c r="A55" s="77"/>
      <c r="B55" s="57" t="s">
        <v>387</v>
      </c>
      <c r="C55" s="55">
        <v>34</v>
      </c>
      <c r="D55" s="55">
        <v>162</v>
      </c>
      <c r="E55" s="55">
        <v>17</v>
      </c>
      <c r="F55" s="55">
        <v>23</v>
      </c>
      <c r="G55" s="55">
        <v>24</v>
      </c>
      <c r="H55" s="55">
        <v>22</v>
      </c>
      <c r="I55" s="55">
        <v>25</v>
      </c>
      <c r="J55" s="55">
        <v>56</v>
      </c>
      <c r="K55" s="55">
        <v>67</v>
      </c>
      <c r="L55" s="55">
        <v>22</v>
      </c>
      <c r="M55" s="55">
        <v>11</v>
      </c>
      <c r="N55" s="55">
        <v>36</v>
      </c>
      <c r="O55" s="56">
        <f t="shared" si="7"/>
        <v>499</v>
      </c>
    </row>
    <row r="56" spans="1:15" ht="30" customHeight="1">
      <c r="A56" s="77"/>
      <c r="B56" s="79" t="s">
        <v>388</v>
      </c>
      <c r="C56" s="55">
        <v>33</v>
      </c>
      <c r="D56" s="55">
        <v>18</v>
      </c>
      <c r="E56" s="55">
        <v>18</v>
      </c>
      <c r="F56" s="55">
        <v>35</v>
      </c>
      <c r="G56" s="55">
        <v>22</v>
      </c>
      <c r="H56" s="55">
        <v>29</v>
      </c>
      <c r="I56" s="55">
        <v>31</v>
      </c>
      <c r="J56" s="55">
        <v>74</v>
      </c>
      <c r="K56" s="55">
        <v>46</v>
      </c>
      <c r="L56" s="55">
        <v>23</v>
      </c>
      <c r="M56" s="55">
        <v>18</v>
      </c>
      <c r="N56" s="55">
        <v>34</v>
      </c>
      <c r="O56" s="56">
        <f t="shared" si="7"/>
        <v>381</v>
      </c>
    </row>
    <row r="57" spans="1:15" ht="30" customHeight="1">
      <c r="A57" s="77"/>
      <c r="B57" s="79" t="s">
        <v>389</v>
      </c>
      <c r="C57" s="55">
        <v>21</v>
      </c>
      <c r="D57" s="55">
        <v>2</v>
      </c>
      <c r="E57" s="55">
        <v>6</v>
      </c>
      <c r="F57" s="55">
        <v>14</v>
      </c>
      <c r="G57" s="55">
        <v>12</v>
      </c>
      <c r="H57" s="55">
        <v>5</v>
      </c>
      <c r="I57" s="55">
        <v>6</v>
      </c>
      <c r="J57" s="55">
        <v>57</v>
      </c>
      <c r="K57" s="55">
        <v>26</v>
      </c>
      <c r="L57" s="55">
        <v>6</v>
      </c>
      <c r="M57" s="55">
        <v>11</v>
      </c>
      <c r="N57" s="55">
        <v>13</v>
      </c>
      <c r="O57" s="56">
        <f t="shared" si="7"/>
        <v>179</v>
      </c>
    </row>
    <row r="58" spans="1:15" ht="30" customHeight="1">
      <c r="A58" s="77"/>
      <c r="B58" s="33" t="s">
        <v>208</v>
      </c>
      <c r="C58" s="56">
        <f>SUM(C59:C80)</f>
        <v>1431</v>
      </c>
      <c r="D58" s="56">
        <f aca="true" t="shared" si="9" ref="D58:I58">SUM(D59:D80)</f>
        <v>781</v>
      </c>
      <c r="E58" s="56">
        <f t="shared" si="9"/>
        <v>993</v>
      </c>
      <c r="F58" s="56">
        <f t="shared" si="9"/>
        <v>1252</v>
      </c>
      <c r="G58" s="56">
        <f t="shared" si="9"/>
        <v>1130</v>
      </c>
      <c r="H58" s="56">
        <f t="shared" si="9"/>
        <v>2201</v>
      </c>
      <c r="I58" s="56">
        <f t="shared" si="9"/>
        <v>1308</v>
      </c>
      <c r="J58" s="56">
        <f>SUM(J59:J80)</f>
        <v>2636</v>
      </c>
      <c r="K58" s="56">
        <f>SUM(K59:K80)</f>
        <v>3019</v>
      </c>
      <c r="L58" s="56">
        <f>SUM(L59:L80)</f>
        <v>1467</v>
      </c>
      <c r="M58" s="56">
        <f>SUM(M59:M80)</f>
        <v>1100</v>
      </c>
      <c r="N58" s="56">
        <f>SUM(N59:N80)</f>
        <v>1316</v>
      </c>
      <c r="O58" s="56">
        <f t="shared" si="7"/>
        <v>18634</v>
      </c>
    </row>
    <row r="59" spans="1:15" ht="30" customHeight="1">
      <c r="A59" s="77"/>
      <c r="B59" s="79" t="s">
        <v>390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1</v>
      </c>
      <c r="I59" s="55">
        <v>1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6">
        <f aca="true" t="shared" si="10" ref="O59:O122">SUM(C59:N59)</f>
        <v>3</v>
      </c>
    </row>
    <row r="60" spans="1:15" ht="30" customHeight="1">
      <c r="A60" s="77"/>
      <c r="B60" s="79" t="s">
        <v>391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2</v>
      </c>
      <c r="I60" s="55">
        <v>1</v>
      </c>
      <c r="J60" s="55">
        <v>0</v>
      </c>
      <c r="K60" s="55">
        <v>2</v>
      </c>
      <c r="L60" s="55">
        <v>0</v>
      </c>
      <c r="M60" s="55">
        <v>0</v>
      </c>
      <c r="N60" s="55">
        <v>0</v>
      </c>
      <c r="O60" s="56">
        <f t="shared" si="10"/>
        <v>6</v>
      </c>
    </row>
    <row r="61" spans="1:15" ht="30" customHeight="1">
      <c r="A61" s="77"/>
      <c r="B61" s="79" t="s">
        <v>209</v>
      </c>
      <c r="C61" s="55">
        <v>24</v>
      </c>
      <c r="D61" s="55">
        <v>11</v>
      </c>
      <c r="E61" s="55">
        <v>7</v>
      </c>
      <c r="F61" s="55">
        <v>11</v>
      </c>
      <c r="G61" s="55">
        <v>16</v>
      </c>
      <c r="H61" s="55">
        <v>22</v>
      </c>
      <c r="I61" s="55">
        <v>5</v>
      </c>
      <c r="J61" s="55">
        <v>47</v>
      </c>
      <c r="K61" s="55">
        <v>41</v>
      </c>
      <c r="L61" s="55">
        <v>28</v>
      </c>
      <c r="M61" s="55">
        <v>6</v>
      </c>
      <c r="N61" s="55">
        <v>14</v>
      </c>
      <c r="O61" s="56">
        <f t="shared" si="10"/>
        <v>232</v>
      </c>
    </row>
    <row r="62" spans="1:15" ht="30" customHeight="1">
      <c r="A62" s="77"/>
      <c r="B62" s="79" t="s">
        <v>392</v>
      </c>
      <c r="C62" s="55">
        <v>0</v>
      </c>
      <c r="D62" s="55">
        <v>1</v>
      </c>
      <c r="E62" s="55">
        <v>1</v>
      </c>
      <c r="F62" s="55">
        <v>5</v>
      </c>
      <c r="G62" s="55">
        <v>0</v>
      </c>
      <c r="H62" s="55">
        <v>4</v>
      </c>
      <c r="I62" s="55">
        <v>3</v>
      </c>
      <c r="J62" s="55">
        <v>2</v>
      </c>
      <c r="K62" s="55">
        <v>0</v>
      </c>
      <c r="L62" s="55">
        <v>1</v>
      </c>
      <c r="M62" s="55">
        <v>1</v>
      </c>
      <c r="N62" s="55">
        <v>1</v>
      </c>
      <c r="O62" s="56">
        <f t="shared" si="10"/>
        <v>19</v>
      </c>
    </row>
    <row r="63" spans="1:15" ht="30" customHeight="1">
      <c r="A63" s="77"/>
      <c r="B63" s="79" t="s">
        <v>393</v>
      </c>
      <c r="C63" s="55">
        <v>240</v>
      </c>
      <c r="D63" s="55">
        <v>105</v>
      </c>
      <c r="E63" s="55">
        <v>153</v>
      </c>
      <c r="F63" s="55">
        <v>195</v>
      </c>
      <c r="G63" s="55">
        <v>184</v>
      </c>
      <c r="H63" s="55">
        <v>188</v>
      </c>
      <c r="I63" s="55">
        <v>280</v>
      </c>
      <c r="J63" s="55">
        <v>249</v>
      </c>
      <c r="K63" s="55">
        <v>216</v>
      </c>
      <c r="L63" s="55">
        <v>161</v>
      </c>
      <c r="M63" s="55">
        <v>137</v>
      </c>
      <c r="N63" s="55">
        <v>148</v>
      </c>
      <c r="O63" s="56">
        <f t="shared" si="10"/>
        <v>2256</v>
      </c>
    </row>
    <row r="64" spans="1:15" ht="30" customHeight="1">
      <c r="A64" s="77"/>
      <c r="B64" s="79" t="s">
        <v>212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6">
        <f t="shared" si="10"/>
        <v>0</v>
      </c>
    </row>
    <row r="65" spans="1:15" ht="30" customHeight="1">
      <c r="A65" s="77"/>
      <c r="B65" s="79" t="s">
        <v>394</v>
      </c>
      <c r="C65" s="55">
        <v>15</v>
      </c>
      <c r="D65" s="55">
        <v>18</v>
      </c>
      <c r="E65" s="55">
        <v>17</v>
      </c>
      <c r="F65" s="55">
        <v>20</v>
      </c>
      <c r="G65" s="55">
        <v>16</v>
      </c>
      <c r="H65" s="55">
        <v>20</v>
      </c>
      <c r="I65" s="55">
        <v>18</v>
      </c>
      <c r="J65" s="55">
        <v>23</v>
      </c>
      <c r="K65" s="55">
        <v>16</v>
      </c>
      <c r="L65" s="55">
        <v>14</v>
      </c>
      <c r="M65" s="55">
        <v>19</v>
      </c>
      <c r="N65" s="55">
        <v>12</v>
      </c>
      <c r="O65" s="56">
        <f t="shared" si="10"/>
        <v>208</v>
      </c>
    </row>
    <row r="66" spans="1:15" ht="30" customHeight="1">
      <c r="A66" s="77"/>
      <c r="B66" s="79" t="s">
        <v>214</v>
      </c>
      <c r="C66" s="55">
        <v>44</v>
      </c>
      <c r="D66" s="55">
        <v>21</v>
      </c>
      <c r="E66" s="55">
        <v>34</v>
      </c>
      <c r="F66" s="55">
        <v>39</v>
      </c>
      <c r="G66" s="55">
        <v>30</v>
      </c>
      <c r="H66" s="55">
        <v>25</v>
      </c>
      <c r="I66" s="55">
        <v>34</v>
      </c>
      <c r="J66" s="55">
        <v>74</v>
      </c>
      <c r="K66" s="55">
        <v>102</v>
      </c>
      <c r="L66" s="55">
        <v>47</v>
      </c>
      <c r="M66" s="55">
        <v>40</v>
      </c>
      <c r="N66" s="55">
        <v>44</v>
      </c>
      <c r="O66" s="56">
        <f t="shared" si="10"/>
        <v>534</v>
      </c>
    </row>
    <row r="67" spans="1:15" ht="30" customHeight="1">
      <c r="A67" s="77"/>
      <c r="B67" s="79" t="s">
        <v>215</v>
      </c>
      <c r="C67" s="55">
        <v>59</v>
      </c>
      <c r="D67" s="55">
        <v>36</v>
      </c>
      <c r="E67" s="55">
        <v>40</v>
      </c>
      <c r="F67" s="55">
        <v>20</v>
      </c>
      <c r="G67" s="55">
        <v>52</v>
      </c>
      <c r="H67" s="55">
        <v>34</v>
      </c>
      <c r="I67" s="55">
        <v>53</v>
      </c>
      <c r="J67" s="55">
        <v>89</v>
      </c>
      <c r="K67" s="55">
        <v>107</v>
      </c>
      <c r="L67" s="55">
        <v>60</v>
      </c>
      <c r="M67" s="55">
        <v>49</v>
      </c>
      <c r="N67" s="55">
        <v>45</v>
      </c>
      <c r="O67" s="56">
        <f t="shared" si="10"/>
        <v>644</v>
      </c>
    </row>
    <row r="68" spans="1:15" ht="30" customHeight="1">
      <c r="A68" s="77"/>
      <c r="B68" s="79" t="s">
        <v>216</v>
      </c>
      <c r="C68" s="55">
        <v>0</v>
      </c>
      <c r="D68" s="55">
        <v>4</v>
      </c>
      <c r="E68" s="55">
        <v>1</v>
      </c>
      <c r="F68" s="55">
        <v>3</v>
      </c>
      <c r="G68" s="55">
        <v>2</v>
      </c>
      <c r="H68" s="55">
        <v>5</v>
      </c>
      <c r="I68" s="55">
        <v>4</v>
      </c>
      <c r="J68" s="55">
        <v>2</v>
      </c>
      <c r="K68" s="55">
        <v>3</v>
      </c>
      <c r="L68" s="55">
        <v>2</v>
      </c>
      <c r="M68" s="55">
        <v>4</v>
      </c>
      <c r="N68" s="55">
        <v>3</v>
      </c>
      <c r="O68" s="56">
        <f t="shared" si="10"/>
        <v>33</v>
      </c>
    </row>
    <row r="69" spans="1:15" ht="30" customHeight="1">
      <c r="A69" s="77"/>
      <c r="B69" s="79" t="s">
        <v>395</v>
      </c>
      <c r="C69" s="55">
        <v>30</v>
      </c>
      <c r="D69" s="55">
        <v>15</v>
      </c>
      <c r="E69" s="55">
        <v>22</v>
      </c>
      <c r="F69" s="55">
        <v>25</v>
      </c>
      <c r="G69" s="55">
        <v>27</v>
      </c>
      <c r="H69" s="55">
        <v>28</v>
      </c>
      <c r="I69" s="55">
        <v>22</v>
      </c>
      <c r="J69" s="55">
        <v>45</v>
      </c>
      <c r="K69" s="55">
        <v>64</v>
      </c>
      <c r="L69" s="55">
        <v>34</v>
      </c>
      <c r="M69" s="55">
        <v>38</v>
      </c>
      <c r="N69" s="55">
        <v>25</v>
      </c>
      <c r="O69" s="56">
        <f t="shared" si="10"/>
        <v>375</v>
      </c>
    </row>
    <row r="70" spans="1:15" ht="30" customHeight="1">
      <c r="A70" s="77"/>
      <c r="B70" s="79" t="s">
        <v>396</v>
      </c>
      <c r="C70" s="55">
        <v>270</v>
      </c>
      <c r="D70" s="55">
        <v>136</v>
      </c>
      <c r="E70" s="55">
        <v>149</v>
      </c>
      <c r="F70" s="55">
        <v>278</v>
      </c>
      <c r="G70" s="55">
        <v>135</v>
      </c>
      <c r="H70" s="55">
        <v>1076</v>
      </c>
      <c r="I70" s="55">
        <v>199</v>
      </c>
      <c r="J70" s="55">
        <v>531</v>
      </c>
      <c r="K70" s="55">
        <v>342</v>
      </c>
      <c r="L70" s="55">
        <v>277</v>
      </c>
      <c r="M70" s="55">
        <v>175</v>
      </c>
      <c r="N70" s="55">
        <v>257</v>
      </c>
      <c r="O70" s="56">
        <f t="shared" si="10"/>
        <v>3825</v>
      </c>
    </row>
    <row r="71" spans="1:15" ht="30" customHeight="1">
      <c r="A71" s="77"/>
      <c r="B71" s="79" t="s">
        <v>397</v>
      </c>
      <c r="C71" s="55">
        <v>25</v>
      </c>
      <c r="D71" s="55">
        <v>21</v>
      </c>
      <c r="E71" s="55">
        <v>23</v>
      </c>
      <c r="F71" s="55">
        <v>21</v>
      </c>
      <c r="G71" s="55">
        <v>24</v>
      </c>
      <c r="H71" s="55">
        <v>36</v>
      </c>
      <c r="I71" s="55">
        <v>35</v>
      </c>
      <c r="J71" s="55">
        <v>61</v>
      </c>
      <c r="K71" s="55">
        <v>90</v>
      </c>
      <c r="L71" s="55">
        <v>39</v>
      </c>
      <c r="M71" s="55">
        <v>22</v>
      </c>
      <c r="N71" s="55">
        <v>30</v>
      </c>
      <c r="O71" s="56">
        <f t="shared" si="10"/>
        <v>427</v>
      </c>
    </row>
    <row r="72" spans="1:15" ht="30" customHeight="1">
      <c r="A72" s="77"/>
      <c r="B72" s="79" t="s">
        <v>398</v>
      </c>
      <c r="C72" s="55">
        <v>1</v>
      </c>
      <c r="D72" s="55">
        <v>3</v>
      </c>
      <c r="E72" s="55">
        <v>4</v>
      </c>
      <c r="F72" s="55">
        <v>4</v>
      </c>
      <c r="G72" s="55">
        <v>1</v>
      </c>
      <c r="H72" s="55">
        <v>5</v>
      </c>
      <c r="I72" s="55">
        <v>4</v>
      </c>
      <c r="J72" s="55">
        <v>4</v>
      </c>
      <c r="K72" s="55">
        <v>3</v>
      </c>
      <c r="L72" s="55">
        <v>1</v>
      </c>
      <c r="M72" s="55">
        <v>0</v>
      </c>
      <c r="N72" s="55">
        <v>5</v>
      </c>
      <c r="O72" s="56">
        <f t="shared" si="10"/>
        <v>35</v>
      </c>
    </row>
    <row r="73" spans="1:15" ht="30" customHeight="1">
      <c r="A73" s="77"/>
      <c r="B73" s="79" t="s">
        <v>399</v>
      </c>
      <c r="C73" s="55">
        <v>118</v>
      </c>
      <c r="D73" s="55">
        <v>84</v>
      </c>
      <c r="E73" s="55">
        <v>130</v>
      </c>
      <c r="F73" s="55">
        <v>114</v>
      </c>
      <c r="G73" s="55">
        <v>126</v>
      </c>
      <c r="H73" s="55">
        <v>150</v>
      </c>
      <c r="I73" s="55">
        <v>122</v>
      </c>
      <c r="J73" s="55">
        <v>451</v>
      </c>
      <c r="K73" s="55">
        <v>710</v>
      </c>
      <c r="L73" s="55">
        <v>229</v>
      </c>
      <c r="M73" s="55">
        <v>120</v>
      </c>
      <c r="N73" s="55">
        <v>142</v>
      </c>
      <c r="O73" s="56">
        <f t="shared" si="10"/>
        <v>2496</v>
      </c>
    </row>
    <row r="74" spans="1:15" ht="30" customHeight="1">
      <c r="A74" s="77"/>
      <c r="B74" s="79" t="s">
        <v>400</v>
      </c>
      <c r="C74" s="55">
        <v>23</v>
      </c>
      <c r="D74" s="55">
        <v>12</v>
      </c>
      <c r="E74" s="55">
        <v>32</v>
      </c>
      <c r="F74" s="55">
        <v>14</v>
      </c>
      <c r="G74" s="55">
        <v>25</v>
      </c>
      <c r="H74" s="55">
        <v>17</v>
      </c>
      <c r="I74" s="55">
        <v>18</v>
      </c>
      <c r="J74" s="55">
        <v>29</v>
      </c>
      <c r="K74" s="55">
        <v>25</v>
      </c>
      <c r="L74" s="55">
        <v>17</v>
      </c>
      <c r="M74" s="55">
        <v>21</v>
      </c>
      <c r="N74" s="55">
        <v>15</v>
      </c>
      <c r="O74" s="56">
        <f t="shared" si="10"/>
        <v>248</v>
      </c>
    </row>
    <row r="75" spans="1:15" ht="30" customHeight="1">
      <c r="A75" s="77"/>
      <c r="B75" s="79" t="s">
        <v>401</v>
      </c>
      <c r="C75" s="55">
        <v>21</v>
      </c>
      <c r="D75" s="55">
        <v>9</v>
      </c>
      <c r="E75" s="55">
        <v>17</v>
      </c>
      <c r="F75" s="55">
        <v>19</v>
      </c>
      <c r="G75" s="55">
        <v>22</v>
      </c>
      <c r="H75" s="55">
        <v>26</v>
      </c>
      <c r="I75" s="55">
        <v>18</v>
      </c>
      <c r="J75" s="55">
        <v>37</v>
      </c>
      <c r="K75" s="55">
        <v>40</v>
      </c>
      <c r="L75" s="55">
        <v>25</v>
      </c>
      <c r="M75" s="55">
        <v>23</v>
      </c>
      <c r="N75" s="55">
        <v>21</v>
      </c>
      <c r="O75" s="56">
        <f t="shared" si="10"/>
        <v>278</v>
      </c>
    </row>
    <row r="76" spans="1:15" ht="30" customHeight="1">
      <c r="A76" s="77"/>
      <c r="B76" s="79" t="s">
        <v>402</v>
      </c>
      <c r="C76" s="55">
        <v>4</v>
      </c>
      <c r="D76" s="55">
        <v>2</v>
      </c>
      <c r="E76" s="55">
        <v>2</v>
      </c>
      <c r="F76" s="55">
        <v>7</v>
      </c>
      <c r="G76" s="55">
        <v>8</v>
      </c>
      <c r="H76" s="55">
        <v>11</v>
      </c>
      <c r="I76" s="55">
        <v>6</v>
      </c>
      <c r="J76" s="55">
        <v>23</v>
      </c>
      <c r="K76" s="55">
        <v>9</v>
      </c>
      <c r="L76" s="55">
        <v>4</v>
      </c>
      <c r="M76" s="55">
        <v>2</v>
      </c>
      <c r="N76" s="55">
        <v>15</v>
      </c>
      <c r="O76" s="56">
        <f t="shared" si="10"/>
        <v>93</v>
      </c>
    </row>
    <row r="77" spans="1:15" ht="30" customHeight="1">
      <c r="A77" s="77"/>
      <c r="B77" s="79" t="s">
        <v>403</v>
      </c>
      <c r="C77" s="55">
        <v>292</v>
      </c>
      <c r="D77" s="55">
        <v>121</v>
      </c>
      <c r="E77" s="55">
        <v>130</v>
      </c>
      <c r="F77" s="55">
        <v>197</v>
      </c>
      <c r="G77" s="55">
        <v>206</v>
      </c>
      <c r="H77" s="55">
        <v>203</v>
      </c>
      <c r="I77" s="55">
        <v>180</v>
      </c>
      <c r="J77" s="55">
        <v>323</v>
      </c>
      <c r="K77" s="55">
        <v>657</v>
      </c>
      <c r="L77" s="55">
        <v>179</v>
      </c>
      <c r="M77" s="55">
        <v>137</v>
      </c>
      <c r="N77" s="55">
        <v>229</v>
      </c>
      <c r="O77" s="56">
        <f t="shared" si="10"/>
        <v>2854</v>
      </c>
    </row>
    <row r="78" spans="1:15" ht="30" customHeight="1">
      <c r="A78" s="77"/>
      <c r="B78" s="79" t="s">
        <v>226</v>
      </c>
      <c r="C78" s="55">
        <v>100</v>
      </c>
      <c r="D78" s="55">
        <v>75</v>
      </c>
      <c r="E78" s="55">
        <v>108</v>
      </c>
      <c r="F78" s="55">
        <v>120</v>
      </c>
      <c r="G78" s="55">
        <v>111</v>
      </c>
      <c r="H78" s="55">
        <v>112</v>
      </c>
      <c r="I78" s="55">
        <v>112</v>
      </c>
      <c r="J78" s="55">
        <v>441</v>
      </c>
      <c r="K78" s="55">
        <v>339</v>
      </c>
      <c r="L78" s="55">
        <v>181</v>
      </c>
      <c r="M78" s="55">
        <v>136</v>
      </c>
      <c r="N78" s="55">
        <v>122</v>
      </c>
      <c r="O78" s="56">
        <f t="shared" si="10"/>
        <v>1957</v>
      </c>
    </row>
    <row r="79" spans="1:15" ht="30" customHeight="1">
      <c r="A79" s="77"/>
      <c r="B79" s="79" t="s">
        <v>404</v>
      </c>
      <c r="C79" s="55">
        <v>86</v>
      </c>
      <c r="D79" s="55">
        <v>57</v>
      </c>
      <c r="E79" s="55">
        <v>60</v>
      </c>
      <c r="F79" s="55">
        <v>92</v>
      </c>
      <c r="G79" s="55">
        <v>87</v>
      </c>
      <c r="H79" s="55">
        <v>144</v>
      </c>
      <c r="I79" s="55">
        <v>105</v>
      </c>
      <c r="J79" s="55">
        <v>112</v>
      </c>
      <c r="K79" s="55">
        <v>158</v>
      </c>
      <c r="L79" s="55">
        <v>76</v>
      </c>
      <c r="M79" s="55">
        <v>89</v>
      </c>
      <c r="N79" s="55">
        <v>100</v>
      </c>
      <c r="O79" s="56">
        <f t="shared" si="10"/>
        <v>1166</v>
      </c>
    </row>
    <row r="80" spans="1:15" ht="30" customHeight="1">
      <c r="A80" s="77"/>
      <c r="B80" s="79" t="s">
        <v>405</v>
      </c>
      <c r="C80" s="55">
        <v>77</v>
      </c>
      <c r="D80" s="55">
        <v>50</v>
      </c>
      <c r="E80" s="55">
        <v>63</v>
      </c>
      <c r="F80" s="55">
        <v>68</v>
      </c>
      <c r="G80" s="55">
        <v>58</v>
      </c>
      <c r="H80" s="55">
        <v>92</v>
      </c>
      <c r="I80" s="55">
        <v>88</v>
      </c>
      <c r="J80" s="55">
        <v>93</v>
      </c>
      <c r="K80" s="55">
        <v>95</v>
      </c>
      <c r="L80" s="55">
        <v>92</v>
      </c>
      <c r="M80" s="55">
        <v>81</v>
      </c>
      <c r="N80" s="55">
        <v>88</v>
      </c>
      <c r="O80" s="56">
        <f t="shared" si="10"/>
        <v>945</v>
      </c>
    </row>
    <row r="81" spans="1:15" ht="30" customHeight="1">
      <c r="A81" s="77"/>
      <c r="B81" s="84" t="s">
        <v>406</v>
      </c>
      <c r="C81" s="87">
        <f>C82+C96+C104+C108</f>
        <v>18527</v>
      </c>
      <c r="D81" s="87">
        <f aca="true" t="shared" si="11" ref="D81:O81">D82+D96+D104+D108</f>
        <v>10823</v>
      </c>
      <c r="E81" s="87">
        <f t="shared" si="11"/>
        <v>13750</v>
      </c>
      <c r="F81" s="87">
        <f t="shared" si="11"/>
        <v>18633</v>
      </c>
      <c r="G81" s="87">
        <f t="shared" si="11"/>
        <v>17209</v>
      </c>
      <c r="H81" s="87">
        <f t="shared" si="11"/>
        <v>21304</v>
      </c>
      <c r="I81" s="87">
        <f t="shared" si="11"/>
        <v>32061</v>
      </c>
      <c r="J81" s="87">
        <f t="shared" si="11"/>
        <v>50480</v>
      </c>
      <c r="K81" s="87">
        <f t="shared" si="11"/>
        <v>31844</v>
      </c>
      <c r="L81" s="87">
        <f t="shared" si="11"/>
        <v>19627</v>
      </c>
      <c r="M81" s="87">
        <f t="shared" si="11"/>
        <v>15071</v>
      </c>
      <c r="N81" s="87">
        <f t="shared" si="11"/>
        <v>16943</v>
      </c>
      <c r="O81" s="87">
        <f t="shared" si="11"/>
        <v>266272</v>
      </c>
    </row>
    <row r="82" spans="1:15" ht="30" customHeight="1">
      <c r="A82" s="77"/>
      <c r="B82" s="33" t="s">
        <v>407</v>
      </c>
      <c r="C82" s="56">
        <f>SUM(C83:C95)</f>
        <v>77</v>
      </c>
      <c r="D82" s="56">
        <f aca="true" t="shared" si="12" ref="D82:N82">SUM(D83:D95)</f>
        <v>70</v>
      </c>
      <c r="E82" s="56">
        <f t="shared" si="12"/>
        <v>94</v>
      </c>
      <c r="F82" s="56">
        <f t="shared" si="12"/>
        <v>94</v>
      </c>
      <c r="G82" s="56">
        <f t="shared" si="12"/>
        <v>147</v>
      </c>
      <c r="H82" s="56">
        <f t="shared" si="12"/>
        <v>150</v>
      </c>
      <c r="I82" s="56">
        <f t="shared" si="12"/>
        <v>162</v>
      </c>
      <c r="J82" s="56">
        <f t="shared" si="12"/>
        <v>230</v>
      </c>
      <c r="K82" s="56">
        <f t="shared" si="12"/>
        <v>187</v>
      </c>
      <c r="L82" s="56">
        <f t="shared" si="12"/>
        <v>133</v>
      </c>
      <c r="M82" s="56">
        <f t="shared" si="12"/>
        <v>69</v>
      </c>
      <c r="N82" s="56">
        <f t="shared" si="12"/>
        <v>141</v>
      </c>
      <c r="O82" s="56">
        <f t="shared" si="10"/>
        <v>1554</v>
      </c>
    </row>
    <row r="83" spans="1:15" ht="30" customHeight="1">
      <c r="A83" s="77"/>
      <c r="B83" s="79" t="s">
        <v>408</v>
      </c>
      <c r="C83" s="55">
        <v>6</v>
      </c>
      <c r="D83" s="55">
        <v>6</v>
      </c>
      <c r="E83" s="55">
        <v>17</v>
      </c>
      <c r="F83" s="55">
        <v>11</v>
      </c>
      <c r="G83" s="55">
        <v>18</v>
      </c>
      <c r="H83" s="55">
        <v>37</v>
      </c>
      <c r="I83" s="55">
        <v>30</v>
      </c>
      <c r="J83" s="55">
        <v>37</v>
      </c>
      <c r="K83" s="55">
        <v>50</v>
      </c>
      <c r="L83" s="55">
        <v>24</v>
      </c>
      <c r="M83" s="55">
        <v>12</v>
      </c>
      <c r="N83" s="55">
        <v>16</v>
      </c>
      <c r="O83" s="56">
        <f t="shared" si="10"/>
        <v>264</v>
      </c>
    </row>
    <row r="84" spans="1:15" ht="30" customHeight="1">
      <c r="A84" s="77"/>
      <c r="B84" s="79" t="s">
        <v>231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3</v>
      </c>
      <c r="J84" s="55">
        <v>0</v>
      </c>
      <c r="K84" s="55">
        <v>3</v>
      </c>
      <c r="L84" s="55">
        <v>1</v>
      </c>
      <c r="M84" s="55">
        <v>0</v>
      </c>
      <c r="N84" s="55">
        <v>1</v>
      </c>
      <c r="O84" s="56">
        <f t="shared" si="10"/>
        <v>8</v>
      </c>
    </row>
    <row r="85" spans="1:15" ht="30" customHeight="1">
      <c r="A85" s="77"/>
      <c r="B85" s="79" t="s">
        <v>232</v>
      </c>
      <c r="C85" s="55">
        <v>0</v>
      </c>
      <c r="D85" s="55">
        <v>0</v>
      </c>
      <c r="E85" s="55">
        <v>0</v>
      </c>
      <c r="F85" s="55">
        <v>0</v>
      </c>
      <c r="G85" s="55">
        <v>1</v>
      </c>
      <c r="H85" s="55">
        <v>2</v>
      </c>
      <c r="I85" s="55">
        <v>0</v>
      </c>
      <c r="J85" s="55">
        <v>1</v>
      </c>
      <c r="K85" s="55">
        <v>10</v>
      </c>
      <c r="L85" s="55">
        <v>1</v>
      </c>
      <c r="M85" s="55">
        <v>0</v>
      </c>
      <c r="N85" s="55">
        <v>1</v>
      </c>
      <c r="O85" s="56">
        <f>SUM(C85:N85)</f>
        <v>16</v>
      </c>
    </row>
    <row r="86" spans="1:15" ht="30" customHeight="1">
      <c r="A86" s="77"/>
      <c r="B86" s="79" t="s">
        <v>409</v>
      </c>
      <c r="C86" s="55">
        <v>4</v>
      </c>
      <c r="D86" s="55">
        <v>8</v>
      </c>
      <c r="E86" s="55">
        <v>9</v>
      </c>
      <c r="F86" s="55">
        <v>12</v>
      </c>
      <c r="G86" s="55">
        <v>16</v>
      </c>
      <c r="H86" s="55">
        <v>21</v>
      </c>
      <c r="I86" s="55">
        <v>11</v>
      </c>
      <c r="J86" s="55">
        <v>13</v>
      </c>
      <c r="K86" s="55">
        <v>15</v>
      </c>
      <c r="L86" s="55">
        <v>21</v>
      </c>
      <c r="M86" s="55">
        <v>3</v>
      </c>
      <c r="N86" s="55">
        <v>18</v>
      </c>
      <c r="O86" s="56">
        <f t="shared" si="10"/>
        <v>151</v>
      </c>
    </row>
    <row r="87" spans="1:15" ht="30" customHeight="1">
      <c r="A87" s="77"/>
      <c r="B87" s="79" t="s">
        <v>410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6">
        <f t="shared" si="10"/>
        <v>0</v>
      </c>
    </row>
    <row r="88" spans="1:15" ht="30" customHeight="1">
      <c r="A88" s="77"/>
      <c r="B88" s="79" t="s">
        <v>411</v>
      </c>
      <c r="C88" s="55">
        <v>23</v>
      </c>
      <c r="D88" s="55">
        <v>33</v>
      </c>
      <c r="E88" s="55">
        <v>35</v>
      </c>
      <c r="F88" s="55">
        <v>31</v>
      </c>
      <c r="G88" s="55">
        <v>35</v>
      </c>
      <c r="H88" s="55">
        <v>40</v>
      </c>
      <c r="I88" s="55">
        <v>41</v>
      </c>
      <c r="J88" s="55">
        <v>68</v>
      </c>
      <c r="K88" s="55">
        <v>37</v>
      </c>
      <c r="L88" s="55">
        <v>19</v>
      </c>
      <c r="M88" s="55">
        <v>25</v>
      </c>
      <c r="N88" s="55">
        <v>29</v>
      </c>
      <c r="O88" s="56">
        <f t="shared" si="10"/>
        <v>416</v>
      </c>
    </row>
    <row r="89" spans="1:15" ht="30" customHeight="1">
      <c r="A89" s="77"/>
      <c r="B89" s="79" t="s">
        <v>412</v>
      </c>
      <c r="C89" s="55">
        <v>4</v>
      </c>
      <c r="D89" s="55">
        <v>0</v>
      </c>
      <c r="E89" s="55">
        <v>1</v>
      </c>
      <c r="F89" s="55">
        <v>0</v>
      </c>
      <c r="G89" s="55">
        <v>2</v>
      </c>
      <c r="H89" s="55">
        <v>3</v>
      </c>
      <c r="I89" s="55">
        <v>0</v>
      </c>
      <c r="J89" s="55">
        <v>1</v>
      </c>
      <c r="K89" s="55">
        <v>3</v>
      </c>
      <c r="L89" s="55">
        <v>1</v>
      </c>
      <c r="M89" s="55">
        <v>0</v>
      </c>
      <c r="N89" s="55">
        <v>6</v>
      </c>
      <c r="O89" s="56">
        <f t="shared" si="10"/>
        <v>21</v>
      </c>
    </row>
    <row r="90" spans="1:15" ht="30" customHeight="1">
      <c r="A90" s="77"/>
      <c r="B90" s="79" t="s">
        <v>237</v>
      </c>
      <c r="C90" s="55">
        <v>0</v>
      </c>
      <c r="D90" s="55">
        <v>2</v>
      </c>
      <c r="E90" s="55">
        <v>1</v>
      </c>
      <c r="F90" s="55">
        <v>3</v>
      </c>
      <c r="G90" s="55">
        <v>6</v>
      </c>
      <c r="H90" s="55">
        <v>4</v>
      </c>
      <c r="I90" s="55">
        <v>5</v>
      </c>
      <c r="J90" s="55">
        <v>5</v>
      </c>
      <c r="K90" s="55">
        <v>3</v>
      </c>
      <c r="L90" s="55">
        <v>5</v>
      </c>
      <c r="M90" s="55">
        <v>1</v>
      </c>
      <c r="N90" s="55">
        <v>4</v>
      </c>
      <c r="O90" s="56">
        <f t="shared" si="10"/>
        <v>39</v>
      </c>
    </row>
    <row r="91" spans="1:15" ht="30" customHeight="1">
      <c r="A91" s="77"/>
      <c r="B91" s="79" t="s">
        <v>238</v>
      </c>
      <c r="C91" s="55">
        <v>6</v>
      </c>
      <c r="D91" s="55">
        <v>3</v>
      </c>
      <c r="E91" s="55">
        <v>2</v>
      </c>
      <c r="F91" s="55">
        <v>2</v>
      </c>
      <c r="G91" s="55">
        <v>4</v>
      </c>
      <c r="H91" s="55">
        <v>2</v>
      </c>
      <c r="I91" s="55">
        <v>2</v>
      </c>
      <c r="J91" s="55">
        <v>1</v>
      </c>
      <c r="K91" s="55">
        <v>1</v>
      </c>
      <c r="L91" s="55">
        <v>0</v>
      </c>
      <c r="M91" s="55">
        <v>0</v>
      </c>
      <c r="N91" s="55">
        <v>4</v>
      </c>
      <c r="O91" s="56">
        <f t="shared" si="10"/>
        <v>27</v>
      </c>
    </row>
    <row r="92" spans="1:15" ht="30" customHeight="1">
      <c r="A92" s="77"/>
      <c r="B92" s="79" t="s">
        <v>413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6">
        <f t="shared" si="10"/>
        <v>0</v>
      </c>
    </row>
    <row r="93" spans="1:15" ht="30" customHeight="1">
      <c r="A93" s="77"/>
      <c r="B93" s="79" t="s">
        <v>414</v>
      </c>
      <c r="C93" s="55">
        <v>34</v>
      </c>
      <c r="D93" s="55">
        <v>16</v>
      </c>
      <c r="E93" s="55">
        <v>29</v>
      </c>
      <c r="F93" s="55">
        <v>35</v>
      </c>
      <c r="G93" s="55">
        <v>64</v>
      </c>
      <c r="H93" s="55">
        <v>40</v>
      </c>
      <c r="I93" s="55">
        <v>68</v>
      </c>
      <c r="J93" s="55">
        <v>100</v>
      </c>
      <c r="K93" s="55">
        <v>63</v>
      </c>
      <c r="L93" s="55">
        <v>60</v>
      </c>
      <c r="M93" s="55">
        <v>25</v>
      </c>
      <c r="N93" s="55">
        <v>61</v>
      </c>
      <c r="O93" s="56">
        <f t="shared" si="10"/>
        <v>595</v>
      </c>
    </row>
    <row r="94" spans="1:15" ht="30" customHeight="1">
      <c r="A94" s="77"/>
      <c r="B94" s="79" t="s">
        <v>415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2</v>
      </c>
      <c r="J94" s="55">
        <v>1</v>
      </c>
      <c r="K94" s="55">
        <v>0</v>
      </c>
      <c r="L94" s="55">
        <v>0</v>
      </c>
      <c r="M94" s="55">
        <v>1</v>
      </c>
      <c r="N94" s="55">
        <v>0</v>
      </c>
      <c r="O94" s="56">
        <f t="shared" si="10"/>
        <v>4</v>
      </c>
    </row>
    <row r="95" spans="1:15" ht="30" customHeight="1">
      <c r="A95" s="77"/>
      <c r="B95" s="79" t="s">
        <v>416</v>
      </c>
      <c r="C95" s="55">
        <v>0</v>
      </c>
      <c r="D95" s="55">
        <v>2</v>
      </c>
      <c r="E95" s="55">
        <v>0</v>
      </c>
      <c r="F95" s="55">
        <v>0</v>
      </c>
      <c r="G95" s="55">
        <v>1</v>
      </c>
      <c r="H95" s="55">
        <v>1</v>
      </c>
      <c r="I95" s="55">
        <v>0</v>
      </c>
      <c r="J95" s="55">
        <v>3</v>
      </c>
      <c r="K95" s="55">
        <v>2</v>
      </c>
      <c r="L95" s="55">
        <v>1</v>
      </c>
      <c r="M95" s="55">
        <v>2</v>
      </c>
      <c r="N95" s="55">
        <v>1</v>
      </c>
      <c r="O95" s="56">
        <f t="shared" si="10"/>
        <v>13</v>
      </c>
    </row>
    <row r="96" spans="1:15" ht="30" customHeight="1">
      <c r="A96" s="77"/>
      <c r="B96" s="33" t="s">
        <v>417</v>
      </c>
      <c r="C96" s="56">
        <f>SUM(C97:C103)</f>
        <v>91</v>
      </c>
      <c r="D96" s="56">
        <f aca="true" t="shared" si="13" ref="D96:I96">SUM(D97:D103)</f>
        <v>56</v>
      </c>
      <c r="E96" s="56">
        <f t="shared" si="13"/>
        <v>82</v>
      </c>
      <c r="F96" s="56">
        <f t="shared" si="13"/>
        <v>77</v>
      </c>
      <c r="G96" s="56">
        <f t="shared" si="13"/>
        <v>68</v>
      </c>
      <c r="H96" s="56">
        <f t="shared" si="13"/>
        <v>118</v>
      </c>
      <c r="I96" s="56">
        <f t="shared" si="13"/>
        <v>132</v>
      </c>
      <c r="J96" s="56">
        <f>SUM(J97:J103)</f>
        <v>300</v>
      </c>
      <c r="K96" s="56">
        <f>SUM(K97:K103)</f>
        <v>139</v>
      </c>
      <c r="L96" s="56">
        <f>SUM(L97:L103)</f>
        <v>78</v>
      </c>
      <c r="M96" s="56">
        <f>SUM(M97:M103)</f>
        <v>64</v>
      </c>
      <c r="N96" s="56">
        <f>SUM(N97:N103)</f>
        <v>69</v>
      </c>
      <c r="O96" s="56">
        <f t="shared" si="10"/>
        <v>1274</v>
      </c>
    </row>
    <row r="97" spans="1:15" ht="30" customHeight="1">
      <c r="A97" s="77"/>
      <c r="B97" s="79" t="s">
        <v>418</v>
      </c>
      <c r="C97" s="55">
        <v>20</v>
      </c>
      <c r="D97" s="55">
        <v>13</v>
      </c>
      <c r="E97" s="55">
        <v>18</v>
      </c>
      <c r="F97" s="55">
        <v>16</v>
      </c>
      <c r="G97" s="55">
        <v>10</v>
      </c>
      <c r="H97" s="55">
        <v>15</v>
      </c>
      <c r="I97" s="55">
        <v>27</v>
      </c>
      <c r="J97" s="55">
        <v>53</v>
      </c>
      <c r="K97" s="55">
        <v>22</v>
      </c>
      <c r="L97" s="55">
        <v>18</v>
      </c>
      <c r="M97" s="55">
        <v>18</v>
      </c>
      <c r="N97" s="55">
        <v>28</v>
      </c>
      <c r="O97" s="56">
        <f t="shared" si="10"/>
        <v>258</v>
      </c>
    </row>
    <row r="98" spans="1:15" ht="30" customHeight="1">
      <c r="A98" s="77"/>
      <c r="B98" s="79" t="s">
        <v>419</v>
      </c>
      <c r="C98" s="55">
        <v>7</v>
      </c>
      <c r="D98" s="55">
        <v>10</v>
      </c>
      <c r="E98" s="55">
        <v>14</v>
      </c>
      <c r="F98" s="55">
        <v>9</v>
      </c>
      <c r="G98" s="55">
        <v>14</v>
      </c>
      <c r="H98" s="55">
        <v>12</v>
      </c>
      <c r="I98" s="55">
        <v>27</v>
      </c>
      <c r="J98" s="55">
        <v>14</v>
      </c>
      <c r="K98" s="55">
        <v>20</v>
      </c>
      <c r="L98" s="55">
        <v>3</v>
      </c>
      <c r="M98" s="55">
        <v>5</v>
      </c>
      <c r="N98" s="55">
        <v>12</v>
      </c>
      <c r="O98" s="56">
        <f t="shared" si="10"/>
        <v>147</v>
      </c>
    </row>
    <row r="99" spans="1:15" ht="30" customHeight="1">
      <c r="A99" s="77"/>
      <c r="B99" s="79" t="s">
        <v>420</v>
      </c>
      <c r="C99" s="55">
        <v>1</v>
      </c>
      <c r="D99" s="55">
        <v>3</v>
      </c>
      <c r="E99" s="55">
        <v>4</v>
      </c>
      <c r="F99" s="55">
        <v>1</v>
      </c>
      <c r="G99" s="55">
        <v>2</v>
      </c>
      <c r="H99" s="55">
        <v>9</v>
      </c>
      <c r="I99" s="55">
        <v>2</v>
      </c>
      <c r="J99" s="55">
        <v>5</v>
      </c>
      <c r="K99" s="55">
        <v>2</v>
      </c>
      <c r="L99" s="55">
        <v>1</v>
      </c>
      <c r="M99" s="55">
        <v>2</v>
      </c>
      <c r="N99" s="55">
        <v>1</v>
      </c>
      <c r="O99" s="56">
        <f t="shared" si="10"/>
        <v>33</v>
      </c>
    </row>
    <row r="100" spans="1:15" ht="30" customHeight="1">
      <c r="A100" s="77"/>
      <c r="B100" s="79" t="s">
        <v>421</v>
      </c>
      <c r="C100" s="55">
        <v>16</v>
      </c>
      <c r="D100" s="55">
        <v>4</v>
      </c>
      <c r="E100" s="55">
        <v>11</v>
      </c>
      <c r="F100" s="55">
        <v>11</v>
      </c>
      <c r="G100" s="55">
        <v>10</v>
      </c>
      <c r="H100" s="55">
        <v>26</v>
      </c>
      <c r="I100" s="55">
        <v>10</v>
      </c>
      <c r="J100" s="55">
        <v>18</v>
      </c>
      <c r="K100" s="55">
        <v>11</v>
      </c>
      <c r="L100" s="55">
        <v>7</v>
      </c>
      <c r="M100" s="55">
        <v>3</v>
      </c>
      <c r="N100" s="55">
        <v>5</v>
      </c>
      <c r="O100" s="56">
        <f t="shared" si="10"/>
        <v>132</v>
      </c>
    </row>
    <row r="101" spans="1:15" ht="30" customHeight="1">
      <c r="A101" s="77"/>
      <c r="B101" s="79" t="s">
        <v>422</v>
      </c>
      <c r="C101" s="55">
        <v>1</v>
      </c>
      <c r="D101" s="55">
        <v>1</v>
      </c>
      <c r="E101" s="55">
        <v>8</v>
      </c>
      <c r="F101" s="55">
        <v>13</v>
      </c>
      <c r="G101" s="55">
        <v>6</v>
      </c>
      <c r="H101" s="55">
        <v>18</v>
      </c>
      <c r="I101" s="55">
        <v>11</v>
      </c>
      <c r="J101" s="55">
        <v>16</v>
      </c>
      <c r="K101" s="55">
        <v>14</v>
      </c>
      <c r="L101" s="55">
        <v>16</v>
      </c>
      <c r="M101" s="55">
        <v>3</v>
      </c>
      <c r="N101" s="55">
        <v>4</v>
      </c>
      <c r="O101" s="56">
        <f t="shared" si="10"/>
        <v>111</v>
      </c>
    </row>
    <row r="102" spans="1:15" ht="30" customHeight="1">
      <c r="A102" s="77"/>
      <c r="B102" s="79" t="s">
        <v>423</v>
      </c>
      <c r="C102" s="55">
        <v>2</v>
      </c>
      <c r="D102" s="55">
        <v>1</v>
      </c>
      <c r="E102" s="55">
        <v>1</v>
      </c>
      <c r="F102" s="55">
        <v>1</v>
      </c>
      <c r="G102" s="55">
        <v>0</v>
      </c>
      <c r="H102" s="55">
        <v>0</v>
      </c>
      <c r="I102" s="55">
        <v>3</v>
      </c>
      <c r="J102" s="55">
        <v>6</v>
      </c>
      <c r="K102" s="55">
        <v>7</v>
      </c>
      <c r="L102" s="55">
        <v>0</v>
      </c>
      <c r="M102" s="55">
        <v>2</v>
      </c>
      <c r="N102" s="55">
        <v>4</v>
      </c>
      <c r="O102" s="56">
        <f t="shared" si="10"/>
        <v>27</v>
      </c>
    </row>
    <row r="103" spans="1:15" ht="30" customHeight="1">
      <c r="A103" s="77"/>
      <c r="B103" s="79" t="s">
        <v>424</v>
      </c>
      <c r="C103" s="55">
        <v>44</v>
      </c>
      <c r="D103" s="55">
        <v>24</v>
      </c>
      <c r="E103" s="55">
        <v>26</v>
      </c>
      <c r="F103" s="55">
        <v>26</v>
      </c>
      <c r="G103" s="55">
        <v>26</v>
      </c>
      <c r="H103" s="55">
        <v>38</v>
      </c>
      <c r="I103" s="55">
        <v>52</v>
      </c>
      <c r="J103" s="55">
        <v>188</v>
      </c>
      <c r="K103" s="55">
        <v>63</v>
      </c>
      <c r="L103" s="55">
        <v>33</v>
      </c>
      <c r="M103" s="55">
        <v>31</v>
      </c>
      <c r="N103" s="55">
        <v>15</v>
      </c>
      <c r="O103" s="56">
        <f t="shared" si="10"/>
        <v>566</v>
      </c>
    </row>
    <row r="104" spans="1:15" ht="30" customHeight="1">
      <c r="A104" s="77"/>
      <c r="B104" s="33" t="s">
        <v>425</v>
      </c>
      <c r="C104" s="56">
        <f>SUM(C105:C107)</f>
        <v>16109</v>
      </c>
      <c r="D104" s="56">
        <f aca="true" t="shared" si="14" ref="D104:I104">SUM(D105:D107)</f>
        <v>8972</v>
      </c>
      <c r="E104" s="56">
        <f t="shared" si="14"/>
        <v>11832</v>
      </c>
      <c r="F104" s="56">
        <f t="shared" si="14"/>
        <v>16436</v>
      </c>
      <c r="G104" s="56">
        <f t="shared" si="14"/>
        <v>15065</v>
      </c>
      <c r="H104" s="56">
        <f t="shared" si="14"/>
        <v>18413</v>
      </c>
      <c r="I104" s="56">
        <f t="shared" si="14"/>
        <v>28329</v>
      </c>
      <c r="J104" s="56">
        <f>SUM(J105:J107)</f>
        <v>45124</v>
      </c>
      <c r="K104" s="56">
        <f>SUM(K105:K107)</f>
        <v>27412</v>
      </c>
      <c r="L104" s="56">
        <f>SUM(L105:L107)</f>
        <v>16643</v>
      </c>
      <c r="M104" s="56">
        <f>SUM(M105:M107)</f>
        <v>12899</v>
      </c>
      <c r="N104" s="56">
        <f>SUM(N105:N107)</f>
        <v>14783</v>
      </c>
      <c r="O104" s="56">
        <f t="shared" si="10"/>
        <v>232017</v>
      </c>
    </row>
    <row r="105" spans="1:15" ht="30" customHeight="1">
      <c r="A105" s="77"/>
      <c r="B105" s="79" t="s">
        <v>251</v>
      </c>
      <c r="C105" s="55">
        <v>6377</v>
      </c>
      <c r="D105" s="55">
        <v>3744</v>
      </c>
      <c r="E105" s="55">
        <v>4887</v>
      </c>
      <c r="F105" s="55">
        <v>6914</v>
      </c>
      <c r="G105" s="55">
        <v>6072</v>
      </c>
      <c r="H105" s="55">
        <v>7194</v>
      </c>
      <c r="I105" s="55">
        <v>10535</v>
      </c>
      <c r="J105" s="55">
        <v>16966</v>
      </c>
      <c r="K105" s="55">
        <v>11482</v>
      </c>
      <c r="L105" s="55">
        <v>6985</v>
      </c>
      <c r="M105" s="55">
        <v>5241</v>
      </c>
      <c r="N105" s="55">
        <v>5799</v>
      </c>
      <c r="O105" s="56">
        <f t="shared" si="10"/>
        <v>92196</v>
      </c>
    </row>
    <row r="106" spans="1:15" ht="30" customHeight="1">
      <c r="A106" s="77"/>
      <c r="B106" s="79" t="s">
        <v>426</v>
      </c>
      <c r="C106" s="55">
        <v>118</v>
      </c>
      <c r="D106" s="55">
        <v>93</v>
      </c>
      <c r="E106" s="55">
        <v>97</v>
      </c>
      <c r="F106" s="55">
        <v>171</v>
      </c>
      <c r="G106" s="55">
        <v>187</v>
      </c>
      <c r="H106" s="55">
        <v>176</v>
      </c>
      <c r="I106" s="55">
        <v>331</v>
      </c>
      <c r="J106" s="55">
        <v>392</v>
      </c>
      <c r="K106" s="55">
        <v>277</v>
      </c>
      <c r="L106" s="55">
        <v>215</v>
      </c>
      <c r="M106" s="55">
        <v>114</v>
      </c>
      <c r="N106" s="55">
        <v>143</v>
      </c>
      <c r="O106" s="56">
        <f t="shared" si="10"/>
        <v>2314</v>
      </c>
    </row>
    <row r="107" spans="1:15" ht="30" customHeight="1">
      <c r="A107" s="77"/>
      <c r="B107" s="79" t="s">
        <v>253</v>
      </c>
      <c r="C107" s="55">
        <v>9614</v>
      </c>
      <c r="D107" s="55">
        <v>5135</v>
      </c>
      <c r="E107" s="55">
        <v>6848</v>
      </c>
      <c r="F107" s="55">
        <v>9351</v>
      </c>
      <c r="G107" s="55">
        <v>8806</v>
      </c>
      <c r="H107" s="55">
        <v>11043</v>
      </c>
      <c r="I107" s="55">
        <v>17463</v>
      </c>
      <c r="J107" s="55">
        <v>27766</v>
      </c>
      <c r="K107" s="55">
        <v>15653</v>
      </c>
      <c r="L107" s="55">
        <v>9443</v>
      </c>
      <c r="M107" s="55">
        <v>7544</v>
      </c>
      <c r="N107" s="55">
        <v>8841</v>
      </c>
      <c r="O107" s="56">
        <f t="shared" si="10"/>
        <v>137507</v>
      </c>
    </row>
    <row r="108" spans="1:15" ht="30" customHeight="1">
      <c r="A108" s="77"/>
      <c r="B108" s="33" t="s">
        <v>427</v>
      </c>
      <c r="C108" s="56">
        <f>SUM(C109:C120)</f>
        <v>2250</v>
      </c>
      <c r="D108" s="56">
        <f aca="true" t="shared" si="15" ref="D108:I108">SUM(D109:D120)</f>
        <v>1725</v>
      </c>
      <c r="E108" s="56">
        <f t="shared" si="15"/>
        <v>1742</v>
      </c>
      <c r="F108" s="56">
        <f t="shared" si="15"/>
        <v>2026</v>
      </c>
      <c r="G108" s="56">
        <f t="shared" si="15"/>
        <v>1929</v>
      </c>
      <c r="H108" s="56">
        <f t="shared" si="15"/>
        <v>2623</v>
      </c>
      <c r="I108" s="56">
        <f t="shared" si="15"/>
        <v>3438</v>
      </c>
      <c r="J108" s="56">
        <f>SUM(J109:J120)</f>
        <v>4826</v>
      </c>
      <c r="K108" s="56">
        <f>SUM(K109:K120)</f>
        <v>4106</v>
      </c>
      <c r="L108" s="56">
        <f>SUM(L109:L120)</f>
        <v>2773</v>
      </c>
      <c r="M108" s="56">
        <f>SUM(M109:M120)</f>
        <v>2039</v>
      </c>
      <c r="N108" s="56">
        <f>SUM(N109:N120)</f>
        <v>1950</v>
      </c>
      <c r="O108" s="56">
        <f t="shared" si="10"/>
        <v>31427</v>
      </c>
    </row>
    <row r="109" spans="1:15" ht="30" customHeight="1">
      <c r="A109" s="77"/>
      <c r="B109" s="79" t="s">
        <v>428</v>
      </c>
      <c r="C109" s="55">
        <v>104</v>
      </c>
      <c r="D109" s="55">
        <v>111</v>
      </c>
      <c r="E109" s="55">
        <v>119</v>
      </c>
      <c r="F109" s="55">
        <v>99</v>
      </c>
      <c r="G109" s="55">
        <v>125</v>
      </c>
      <c r="H109" s="55">
        <v>138</v>
      </c>
      <c r="I109" s="55">
        <v>205</v>
      </c>
      <c r="J109" s="55">
        <v>231</v>
      </c>
      <c r="K109" s="55">
        <v>276</v>
      </c>
      <c r="L109" s="55">
        <v>171</v>
      </c>
      <c r="M109" s="55">
        <v>153</v>
      </c>
      <c r="N109" s="55">
        <v>124</v>
      </c>
      <c r="O109" s="56">
        <f t="shared" si="10"/>
        <v>1856</v>
      </c>
    </row>
    <row r="110" spans="1:15" ht="30" customHeight="1">
      <c r="A110" s="77"/>
      <c r="B110" s="79" t="s">
        <v>429</v>
      </c>
      <c r="C110" s="55">
        <v>4</v>
      </c>
      <c r="D110" s="55">
        <v>4</v>
      </c>
      <c r="E110" s="55">
        <v>6</v>
      </c>
      <c r="F110" s="55">
        <v>4</v>
      </c>
      <c r="G110" s="55">
        <v>2</v>
      </c>
      <c r="H110" s="55">
        <v>5</v>
      </c>
      <c r="I110" s="55">
        <v>23</v>
      </c>
      <c r="J110" s="55">
        <v>7</v>
      </c>
      <c r="K110" s="55">
        <v>8</v>
      </c>
      <c r="L110" s="55">
        <v>3</v>
      </c>
      <c r="M110" s="55">
        <v>2</v>
      </c>
      <c r="N110" s="55">
        <v>3</v>
      </c>
      <c r="O110" s="56">
        <f t="shared" si="10"/>
        <v>71</v>
      </c>
    </row>
    <row r="111" spans="1:15" ht="30" customHeight="1">
      <c r="A111" s="77"/>
      <c r="B111" s="79" t="s">
        <v>430</v>
      </c>
      <c r="C111" s="55">
        <v>1217</v>
      </c>
      <c r="D111" s="55">
        <v>882</v>
      </c>
      <c r="E111" s="55">
        <v>864</v>
      </c>
      <c r="F111" s="55">
        <v>1102</v>
      </c>
      <c r="G111" s="55">
        <v>843</v>
      </c>
      <c r="H111" s="55">
        <v>1203</v>
      </c>
      <c r="I111" s="55">
        <v>1856</v>
      </c>
      <c r="J111" s="55">
        <v>2776</v>
      </c>
      <c r="K111" s="55">
        <v>1770</v>
      </c>
      <c r="L111" s="55">
        <v>1208</v>
      </c>
      <c r="M111" s="55">
        <v>907</v>
      </c>
      <c r="N111" s="55">
        <v>991</v>
      </c>
      <c r="O111" s="56">
        <f t="shared" si="10"/>
        <v>15619</v>
      </c>
    </row>
    <row r="112" spans="1:15" ht="30" customHeight="1">
      <c r="A112" s="77"/>
      <c r="B112" s="79" t="s">
        <v>431</v>
      </c>
      <c r="C112" s="55">
        <v>38</v>
      </c>
      <c r="D112" s="55">
        <v>45</v>
      </c>
      <c r="E112" s="55">
        <v>36</v>
      </c>
      <c r="F112" s="55">
        <v>54</v>
      </c>
      <c r="G112" s="55">
        <v>51</v>
      </c>
      <c r="H112" s="55">
        <v>48</v>
      </c>
      <c r="I112" s="55">
        <v>80</v>
      </c>
      <c r="J112" s="55">
        <v>87</v>
      </c>
      <c r="K112" s="55">
        <v>81</v>
      </c>
      <c r="L112" s="55">
        <v>52</v>
      </c>
      <c r="M112" s="55">
        <v>33</v>
      </c>
      <c r="N112" s="55">
        <v>45</v>
      </c>
      <c r="O112" s="56">
        <f t="shared" si="10"/>
        <v>650</v>
      </c>
    </row>
    <row r="113" spans="1:15" ht="30" customHeight="1">
      <c r="A113" s="77"/>
      <c r="B113" s="79" t="s">
        <v>432</v>
      </c>
      <c r="C113" s="55">
        <v>66</v>
      </c>
      <c r="D113" s="55">
        <v>65</v>
      </c>
      <c r="E113" s="55">
        <v>87</v>
      </c>
      <c r="F113" s="55">
        <v>70</v>
      </c>
      <c r="G113" s="55">
        <v>105</v>
      </c>
      <c r="H113" s="55">
        <v>123</v>
      </c>
      <c r="I113" s="55">
        <v>220</v>
      </c>
      <c r="J113" s="55">
        <v>270</v>
      </c>
      <c r="K113" s="55">
        <v>237</v>
      </c>
      <c r="L113" s="55">
        <v>96</v>
      </c>
      <c r="M113" s="55">
        <v>84</v>
      </c>
      <c r="N113" s="55">
        <v>73</v>
      </c>
      <c r="O113" s="56">
        <f t="shared" si="10"/>
        <v>1496</v>
      </c>
    </row>
    <row r="114" spans="1:15" ht="30" customHeight="1">
      <c r="A114" s="77"/>
      <c r="B114" s="79" t="s">
        <v>433</v>
      </c>
      <c r="C114" s="55">
        <v>23</v>
      </c>
      <c r="D114" s="55">
        <v>19</v>
      </c>
      <c r="E114" s="55">
        <v>21</v>
      </c>
      <c r="F114" s="55">
        <v>34</v>
      </c>
      <c r="G114" s="55">
        <v>25</v>
      </c>
      <c r="H114" s="55">
        <v>34</v>
      </c>
      <c r="I114" s="55">
        <v>36</v>
      </c>
      <c r="J114" s="55">
        <v>49</v>
      </c>
      <c r="K114" s="55">
        <v>37</v>
      </c>
      <c r="L114" s="55">
        <v>37</v>
      </c>
      <c r="M114" s="55">
        <v>14</v>
      </c>
      <c r="N114" s="55">
        <v>23</v>
      </c>
      <c r="O114" s="56">
        <f t="shared" si="10"/>
        <v>352</v>
      </c>
    </row>
    <row r="115" spans="1:15" ht="30" customHeight="1">
      <c r="A115" s="77"/>
      <c r="B115" s="79" t="s">
        <v>259</v>
      </c>
      <c r="C115" s="55">
        <v>1</v>
      </c>
      <c r="D115" s="55">
        <v>2</v>
      </c>
      <c r="E115" s="55">
        <v>1</v>
      </c>
      <c r="F115" s="55">
        <v>4</v>
      </c>
      <c r="G115" s="55">
        <v>5</v>
      </c>
      <c r="H115" s="55">
        <v>5</v>
      </c>
      <c r="I115" s="55">
        <v>1</v>
      </c>
      <c r="J115" s="55">
        <v>11</v>
      </c>
      <c r="K115" s="55">
        <v>4</v>
      </c>
      <c r="L115" s="55">
        <v>4</v>
      </c>
      <c r="M115" s="55">
        <v>1</v>
      </c>
      <c r="N115" s="55">
        <v>1</v>
      </c>
      <c r="O115" s="56">
        <f t="shared" si="10"/>
        <v>40</v>
      </c>
    </row>
    <row r="116" spans="1:15" ht="30" customHeight="1">
      <c r="A116" s="77"/>
      <c r="B116" s="79" t="s">
        <v>260</v>
      </c>
      <c r="C116" s="55">
        <v>4</v>
      </c>
      <c r="D116" s="55">
        <v>4</v>
      </c>
      <c r="E116" s="55">
        <v>1</v>
      </c>
      <c r="F116" s="55">
        <v>15</v>
      </c>
      <c r="G116" s="55">
        <v>5</v>
      </c>
      <c r="H116" s="55">
        <v>13</v>
      </c>
      <c r="I116" s="55">
        <v>14</v>
      </c>
      <c r="J116" s="55">
        <v>13</v>
      </c>
      <c r="K116" s="55">
        <v>20</v>
      </c>
      <c r="L116" s="55">
        <v>7</v>
      </c>
      <c r="M116" s="55">
        <v>12</v>
      </c>
      <c r="N116" s="55">
        <v>7</v>
      </c>
      <c r="O116" s="56">
        <f t="shared" si="10"/>
        <v>115</v>
      </c>
    </row>
    <row r="117" spans="1:15" ht="30" customHeight="1">
      <c r="A117" s="77"/>
      <c r="B117" s="79" t="s">
        <v>434</v>
      </c>
      <c r="C117" s="55">
        <v>5</v>
      </c>
      <c r="D117" s="55">
        <v>8</v>
      </c>
      <c r="E117" s="55">
        <v>5</v>
      </c>
      <c r="F117" s="55">
        <v>6</v>
      </c>
      <c r="G117" s="55">
        <v>16</v>
      </c>
      <c r="H117" s="55">
        <v>10</v>
      </c>
      <c r="I117" s="55">
        <v>19</v>
      </c>
      <c r="J117" s="55">
        <v>72</v>
      </c>
      <c r="K117" s="55">
        <v>11</v>
      </c>
      <c r="L117" s="55">
        <v>4</v>
      </c>
      <c r="M117" s="55">
        <v>13</v>
      </c>
      <c r="N117" s="55">
        <v>10</v>
      </c>
      <c r="O117" s="56">
        <f t="shared" si="10"/>
        <v>179</v>
      </c>
    </row>
    <row r="118" spans="1:15" ht="30" customHeight="1">
      <c r="A118" s="77"/>
      <c r="B118" s="79" t="s">
        <v>435</v>
      </c>
      <c r="C118" s="55">
        <v>731</v>
      </c>
      <c r="D118" s="55">
        <v>527</v>
      </c>
      <c r="E118" s="55">
        <v>555</v>
      </c>
      <c r="F118" s="55">
        <v>578</v>
      </c>
      <c r="G118" s="55">
        <v>687</v>
      </c>
      <c r="H118" s="55">
        <v>942</v>
      </c>
      <c r="I118" s="55">
        <v>918</v>
      </c>
      <c r="J118" s="55">
        <v>1192</v>
      </c>
      <c r="K118" s="55">
        <v>1547</v>
      </c>
      <c r="L118" s="55">
        <v>1121</v>
      </c>
      <c r="M118" s="55">
        <v>757</v>
      </c>
      <c r="N118" s="55">
        <v>627</v>
      </c>
      <c r="O118" s="56">
        <f t="shared" si="10"/>
        <v>10182</v>
      </c>
    </row>
    <row r="119" spans="1:15" ht="30" customHeight="1">
      <c r="A119" s="77"/>
      <c r="B119" s="79" t="s">
        <v>436</v>
      </c>
      <c r="C119" s="55">
        <v>16</v>
      </c>
      <c r="D119" s="55">
        <v>12</v>
      </c>
      <c r="E119" s="55">
        <v>10</v>
      </c>
      <c r="F119" s="55">
        <v>17</v>
      </c>
      <c r="G119" s="55">
        <v>29</v>
      </c>
      <c r="H119" s="55">
        <v>32</v>
      </c>
      <c r="I119" s="55">
        <v>30</v>
      </c>
      <c r="J119" s="55">
        <v>25</v>
      </c>
      <c r="K119" s="55">
        <v>36</v>
      </c>
      <c r="L119" s="55">
        <v>16</v>
      </c>
      <c r="M119" s="55">
        <v>14</v>
      </c>
      <c r="N119" s="55">
        <v>17</v>
      </c>
      <c r="O119" s="56">
        <f t="shared" si="10"/>
        <v>254</v>
      </c>
    </row>
    <row r="120" spans="1:15" ht="30" customHeight="1">
      <c r="A120" s="77"/>
      <c r="B120" s="79" t="s">
        <v>437</v>
      </c>
      <c r="C120" s="55">
        <v>41</v>
      </c>
      <c r="D120" s="55">
        <v>46</v>
      </c>
      <c r="E120" s="55">
        <v>37</v>
      </c>
      <c r="F120" s="55">
        <v>43</v>
      </c>
      <c r="G120" s="55">
        <v>36</v>
      </c>
      <c r="H120" s="55">
        <v>70</v>
      </c>
      <c r="I120" s="55">
        <v>36</v>
      </c>
      <c r="J120" s="55">
        <v>93</v>
      </c>
      <c r="K120" s="55">
        <v>79</v>
      </c>
      <c r="L120" s="55">
        <v>54</v>
      </c>
      <c r="M120" s="55">
        <v>49</v>
      </c>
      <c r="N120" s="55">
        <v>29</v>
      </c>
      <c r="O120" s="56">
        <f t="shared" si="10"/>
        <v>613</v>
      </c>
    </row>
    <row r="121" spans="1:15" ht="30" customHeight="1">
      <c r="A121" s="77"/>
      <c r="B121" s="84" t="s">
        <v>265</v>
      </c>
      <c r="C121" s="87">
        <f>C122+C131+C146</f>
        <v>9505</v>
      </c>
      <c r="D121" s="87">
        <f aca="true" t="shared" si="16" ref="D121:O121">D122+D131+D146</f>
        <v>7115</v>
      </c>
      <c r="E121" s="87">
        <f t="shared" si="16"/>
        <v>9900</v>
      </c>
      <c r="F121" s="87">
        <f t="shared" si="16"/>
        <v>9669</v>
      </c>
      <c r="G121" s="87">
        <f t="shared" si="16"/>
        <v>9306</v>
      </c>
      <c r="H121" s="87">
        <f t="shared" si="16"/>
        <v>10019</v>
      </c>
      <c r="I121" s="87">
        <f t="shared" si="16"/>
        <v>9252</v>
      </c>
      <c r="J121" s="87">
        <f t="shared" si="16"/>
        <v>13533</v>
      </c>
      <c r="K121" s="87">
        <f t="shared" si="16"/>
        <v>12423</v>
      </c>
      <c r="L121" s="87">
        <f t="shared" si="16"/>
        <v>8886</v>
      </c>
      <c r="M121" s="87">
        <f t="shared" si="16"/>
        <v>7799</v>
      </c>
      <c r="N121" s="87">
        <f t="shared" si="16"/>
        <v>10528</v>
      </c>
      <c r="O121" s="87">
        <f t="shared" si="16"/>
        <v>117935</v>
      </c>
    </row>
    <row r="122" spans="1:15" ht="30" customHeight="1">
      <c r="A122" s="77"/>
      <c r="B122" s="33" t="s">
        <v>438</v>
      </c>
      <c r="C122" s="56">
        <f>SUM(C123:C130)</f>
        <v>647</v>
      </c>
      <c r="D122" s="56">
        <f aca="true" t="shared" si="17" ref="D122:I122">SUM(D123:D130)</f>
        <v>619</v>
      </c>
      <c r="E122" s="56">
        <f t="shared" si="17"/>
        <v>701</v>
      </c>
      <c r="F122" s="56">
        <f t="shared" si="17"/>
        <v>983</v>
      </c>
      <c r="G122" s="56">
        <f t="shared" si="17"/>
        <v>1123</v>
      </c>
      <c r="H122" s="56">
        <f t="shared" si="17"/>
        <v>735</v>
      </c>
      <c r="I122" s="56">
        <f t="shared" si="17"/>
        <v>738</v>
      </c>
      <c r="J122" s="56">
        <f>SUM(J123:J130)</f>
        <v>838</v>
      </c>
      <c r="K122" s="56">
        <f>SUM(K123:K130)</f>
        <v>821</v>
      </c>
      <c r="L122" s="56">
        <f>SUM(L123:L130)</f>
        <v>868</v>
      </c>
      <c r="M122" s="56">
        <f>SUM(M123:M130)</f>
        <v>673</v>
      </c>
      <c r="N122" s="56">
        <f>SUM(N123:N130)</f>
        <v>1246</v>
      </c>
      <c r="O122" s="56">
        <f t="shared" si="10"/>
        <v>9992</v>
      </c>
    </row>
    <row r="123" spans="1:15" ht="30" customHeight="1">
      <c r="A123" s="77"/>
      <c r="B123" s="79" t="s">
        <v>267</v>
      </c>
      <c r="C123" s="55">
        <v>340</v>
      </c>
      <c r="D123" s="55">
        <v>332</v>
      </c>
      <c r="E123" s="55">
        <v>406</v>
      </c>
      <c r="F123" s="55">
        <v>348</v>
      </c>
      <c r="G123" s="55">
        <v>786</v>
      </c>
      <c r="H123" s="55">
        <v>371</v>
      </c>
      <c r="I123" s="55">
        <v>394</v>
      </c>
      <c r="J123" s="55">
        <v>502</v>
      </c>
      <c r="K123" s="55">
        <v>409</v>
      </c>
      <c r="L123" s="55">
        <v>466</v>
      </c>
      <c r="M123" s="55">
        <v>418</v>
      </c>
      <c r="N123" s="55">
        <v>529</v>
      </c>
      <c r="O123" s="56">
        <f aca="true" t="shared" si="18" ref="O123:O186">SUM(C123:N123)</f>
        <v>5301</v>
      </c>
    </row>
    <row r="124" spans="1:15" ht="30" customHeight="1">
      <c r="A124" s="77"/>
      <c r="B124" s="79" t="s">
        <v>439</v>
      </c>
      <c r="C124" s="55">
        <v>7</v>
      </c>
      <c r="D124" s="55">
        <v>2</v>
      </c>
      <c r="E124" s="55">
        <v>3</v>
      </c>
      <c r="F124" s="55">
        <v>6</v>
      </c>
      <c r="G124" s="55">
        <v>9</v>
      </c>
      <c r="H124" s="55">
        <v>6</v>
      </c>
      <c r="I124" s="55">
        <v>4</v>
      </c>
      <c r="J124" s="55">
        <v>4</v>
      </c>
      <c r="K124" s="55">
        <v>6</v>
      </c>
      <c r="L124" s="55">
        <v>9</v>
      </c>
      <c r="M124" s="55">
        <v>5</v>
      </c>
      <c r="N124" s="55">
        <v>1</v>
      </c>
      <c r="O124" s="56">
        <f t="shared" si="18"/>
        <v>62</v>
      </c>
    </row>
    <row r="125" spans="1:15" ht="30" customHeight="1">
      <c r="A125" s="77"/>
      <c r="B125" s="79" t="s">
        <v>269</v>
      </c>
      <c r="C125" s="55">
        <v>101</v>
      </c>
      <c r="D125" s="55">
        <v>74</v>
      </c>
      <c r="E125" s="55">
        <v>102</v>
      </c>
      <c r="F125" s="55">
        <v>75</v>
      </c>
      <c r="G125" s="55">
        <v>142</v>
      </c>
      <c r="H125" s="55">
        <v>147</v>
      </c>
      <c r="I125" s="55">
        <v>117</v>
      </c>
      <c r="J125" s="55">
        <v>164</v>
      </c>
      <c r="K125" s="55">
        <v>146</v>
      </c>
      <c r="L125" s="55">
        <v>134</v>
      </c>
      <c r="M125" s="55">
        <v>138</v>
      </c>
      <c r="N125" s="55">
        <v>146</v>
      </c>
      <c r="O125" s="56">
        <f t="shared" si="18"/>
        <v>1486</v>
      </c>
    </row>
    <row r="126" spans="1:15" ht="30" customHeight="1">
      <c r="A126" s="77"/>
      <c r="B126" s="79" t="s">
        <v>440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6">
        <f t="shared" si="18"/>
        <v>0</v>
      </c>
    </row>
    <row r="127" spans="1:15" ht="30" customHeight="1">
      <c r="A127" s="77"/>
      <c r="B127" s="79" t="s">
        <v>441</v>
      </c>
      <c r="C127" s="55">
        <v>12</v>
      </c>
      <c r="D127" s="55">
        <v>3</v>
      </c>
      <c r="E127" s="55">
        <v>1</v>
      </c>
      <c r="F127" s="55">
        <v>0</v>
      </c>
      <c r="G127" s="55">
        <v>1</v>
      </c>
      <c r="H127" s="55">
        <v>2</v>
      </c>
      <c r="I127" s="55">
        <v>3</v>
      </c>
      <c r="J127" s="55">
        <v>0</v>
      </c>
      <c r="K127" s="55">
        <v>3</v>
      </c>
      <c r="L127" s="55">
        <v>0</v>
      </c>
      <c r="M127" s="55">
        <v>0</v>
      </c>
      <c r="N127" s="55">
        <v>3</v>
      </c>
      <c r="O127" s="56">
        <f t="shared" si="18"/>
        <v>28</v>
      </c>
    </row>
    <row r="128" spans="1:15" ht="30" customHeight="1">
      <c r="A128" s="77"/>
      <c r="B128" s="79" t="s">
        <v>442</v>
      </c>
      <c r="C128" s="55">
        <v>20</v>
      </c>
      <c r="D128" s="55">
        <v>55</v>
      </c>
      <c r="E128" s="55">
        <v>62</v>
      </c>
      <c r="F128" s="55">
        <v>39</v>
      </c>
      <c r="G128" s="55">
        <v>43</v>
      </c>
      <c r="H128" s="55">
        <v>38</v>
      </c>
      <c r="I128" s="55">
        <v>27</v>
      </c>
      <c r="J128" s="55">
        <v>44</v>
      </c>
      <c r="K128" s="55">
        <v>50</v>
      </c>
      <c r="L128" s="55">
        <v>55</v>
      </c>
      <c r="M128" s="55">
        <v>31</v>
      </c>
      <c r="N128" s="55">
        <v>35</v>
      </c>
      <c r="O128" s="56">
        <f t="shared" si="18"/>
        <v>499</v>
      </c>
    </row>
    <row r="129" spans="1:15" ht="30" customHeight="1">
      <c r="A129" s="77"/>
      <c r="B129" s="79" t="s">
        <v>273</v>
      </c>
      <c r="C129" s="55">
        <v>161</v>
      </c>
      <c r="D129" s="55">
        <v>148</v>
      </c>
      <c r="E129" s="55">
        <v>124</v>
      </c>
      <c r="F129" s="55">
        <v>505</v>
      </c>
      <c r="G129" s="55">
        <v>135</v>
      </c>
      <c r="H129" s="55">
        <v>159</v>
      </c>
      <c r="I129" s="55">
        <v>186</v>
      </c>
      <c r="J129" s="55">
        <v>115</v>
      </c>
      <c r="K129" s="55">
        <v>195</v>
      </c>
      <c r="L129" s="55">
        <v>183</v>
      </c>
      <c r="M129" s="55">
        <v>76</v>
      </c>
      <c r="N129" s="55">
        <v>525</v>
      </c>
      <c r="O129" s="56">
        <f t="shared" si="18"/>
        <v>2512</v>
      </c>
    </row>
    <row r="130" spans="1:15" ht="30" customHeight="1">
      <c r="A130" s="77"/>
      <c r="B130" s="79" t="s">
        <v>274</v>
      </c>
      <c r="C130" s="55">
        <v>6</v>
      </c>
      <c r="D130" s="55">
        <v>5</v>
      </c>
      <c r="E130" s="55">
        <v>3</v>
      </c>
      <c r="F130" s="55">
        <v>10</v>
      </c>
      <c r="G130" s="55">
        <v>7</v>
      </c>
      <c r="H130" s="55">
        <v>12</v>
      </c>
      <c r="I130" s="55">
        <v>7</v>
      </c>
      <c r="J130" s="55">
        <v>9</v>
      </c>
      <c r="K130" s="55">
        <v>12</v>
      </c>
      <c r="L130" s="55">
        <v>21</v>
      </c>
      <c r="M130" s="55">
        <v>5</v>
      </c>
      <c r="N130" s="55">
        <v>7</v>
      </c>
      <c r="O130" s="56">
        <f t="shared" si="18"/>
        <v>104</v>
      </c>
    </row>
    <row r="131" spans="1:15" ht="30" customHeight="1">
      <c r="A131" s="77"/>
      <c r="B131" s="33" t="s">
        <v>443</v>
      </c>
      <c r="C131" s="56">
        <f>SUM(C132:C145)</f>
        <v>5274</v>
      </c>
      <c r="D131" s="56">
        <f aca="true" t="shared" si="19" ref="D131:I131">SUM(D132:D145)</f>
        <v>4595</v>
      </c>
      <c r="E131" s="56">
        <f t="shared" si="19"/>
        <v>5894</v>
      </c>
      <c r="F131" s="56">
        <f t="shared" si="19"/>
        <v>5182</v>
      </c>
      <c r="G131" s="56">
        <f t="shared" si="19"/>
        <v>5477</v>
      </c>
      <c r="H131" s="56">
        <f t="shared" si="19"/>
        <v>6662</v>
      </c>
      <c r="I131" s="56">
        <f t="shared" si="19"/>
        <v>5407</v>
      </c>
      <c r="J131" s="56">
        <f>SUM(J132:J145)</f>
        <v>5798</v>
      </c>
      <c r="K131" s="56">
        <f>SUM(K132:K145)</f>
        <v>6907</v>
      </c>
      <c r="L131" s="56">
        <f>SUM(L132:L145)</f>
        <v>5425</v>
      </c>
      <c r="M131" s="56">
        <f>SUM(M132:M145)</f>
        <v>5176</v>
      </c>
      <c r="N131" s="56">
        <f>SUM(N132:N145)</f>
        <v>5160</v>
      </c>
      <c r="O131" s="56">
        <f t="shared" si="18"/>
        <v>66957</v>
      </c>
    </row>
    <row r="132" spans="1:15" ht="30" customHeight="1">
      <c r="A132" s="77"/>
      <c r="B132" s="79" t="s">
        <v>276</v>
      </c>
      <c r="C132" s="55">
        <v>20</v>
      </c>
      <c r="D132" s="55">
        <v>40</v>
      </c>
      <c r="E132" s="55">
        <v>33</v>
      </c>
      <c r="F132" s="55">
        <v>33</v>
      </c>
      <c r="G132" s="55">
        <v>39</v>
      </c>
      <c r="H132" s="55">
        <v>59</v>
      </c>
      <c r="I132" s="55">
        <v>54</v>
      </c>
      <c r="J132" s="55">
        <v>50</v>
      </c>
      <c r="K132" s="55">
        <v>71</v>
      </c>
      <c r="L132" s="55">
        <v>49</v>
      </c>
      <c r="M132" s="55">
        <v>32</v>
      </c>
      <c r="N132" s="55">
        <v>54</v>
      </c>
      <c r="O132" s="56">
        <f t="shared" si="18"/>
        <v>534</v>
      </c>
    </row>
    <row r="133" spans="1:15" ht="30" customHeight="1">
      <c r="A133" s="77"/>
      <c r="B133" s="79" t="s">
        <v>444</v>
      </c>
      <c r="C133" s="55">
        <v>1703</v>
      </c>
      <c r="D133" s="55">
        <v>1323</v>
      </c>
      <c r="E133" s="55">
        <v>1542</v>
      </c>
      <c r="F133" s="55">
        <v>1431</v>
      </c>
      <c r="G133" s="55">
        <v>1400</v>
      </c>
      <c r="H133" s="55">
        <v>2068</v>
      </c>
      <c r="I133" s="55">
        <v>1442</v>
      </c>
      <c r="J133" s="55">
        <v>1269</v>
      </c>
      <c r="K133" s="55">
        <v>1887</v>
      </c>
      <c r="L133" s="55">
        <v>1547</v>
      </c>
      <c r="M133" s="55">
        <v>1430</v>
      </c>
      <c r="N133" s="55">
        <v>1441</v>
      </c>
      <c r="O133" s="56">
        <f t="shared" si="18"/>
        <v>18483</v>
      </c>
    </row>
    <row r="134" spans="1:15" ht="30" customHeight="1">
      <c r="A134" s="77"/>
      <c r="B134" s="79" t="s">
        <v>445</v>
      </c>
      <c r="C134" s="55">
        <v>5</v>
      </c>
      <c r="D134" s="55">
        <v>5</v>
      </c>
      <c r="E134" s="55">
        <v>4</v>
      </c>
      <c r="F134" s="55">
        <v>3</v>
      </c>
      <c r="G134" s="55">
        <v>4</v>
      </c>
      <c r="H134" s="55">
        <v>6</v>
      </c>
      <c r="I134" s="55">
        <v>4</v>
      </c>
      <c r="J134" s="55">
        <v>3</v>
      </c>
      <c r="K134" s="55">
        <v>4</v>
      </c>
      <c r="L134" s="55">
        <v>4</v>
      </c>
      <c r="M134" s="55">
        <v>6</v>
      </c>
      <c r="N134" s="55">
        <v>5</v>
      </c>
      <c r="O134" s="56">
        <f t="shared" si="18"/>
        <v>53</v>
      </c>
    </row>
    <row r="135" spans="1:15" ht="30" customHeight="1">
      <c r="A135" s="77"/>
      <c r="B135" s="79" t="s">
        <v>446</v>
      </c>
      <c r="C135" s="55">
        <v>1202</v>
      </c>
      <c r="D135" s="55">
        <v>997</v>
      </c>
      <c r="E135" s="55">
        <v>1105</v>
      </c>
      <c r="F135" s="55">
        <v>938</v>
      </c>
      <c r="G135" s="55">
        <v>1359</v>
      </c>
      <c r="H135" s="55">
        <v>1795</v>
      </c>
      <c r="I135" s="55">
        <v>977</v>
      </c>
      <c r="J135" s="55">
        <v>1203</v>
      </c>
      <c r="K135" s="55">
        <v>1165</v>
      </c>
      <c r="L135" s="55">
        <v>1254</v>
      </c>
      <c r="M135" s="55">
        <v>1141</v>
      </c>
      <c r="N135" s="55">
        <v>1214</v>
      </c>
      <c r="O135" s="56">
        <f t="shared" si="18"/>
        <v>14350</v>
      </c>
    </row>
    <row r="136" spans="1:15" ht="30" customHeight="1">
      <c r="A136" s="77"/>
      <c r="B136" s="79" t="s">
        <v>447</v>
      </c>
      <c r="C136" s="55">
        <v>1147</v>
      </c>
      <c r="D136" s="55">
        <v>1069</v>
      </c>
      <c r="E136" s="55">
        <v>1987</v>
      </c>
      <c r="F136" s="55">
        <v>1404</v>
      </c>
      <c r="G136" s="55">
        <v>1547</v>
      </c>
      <c r="H136" s="55">
        <v>1666</v>
      </c>
      <c r="I136" s="55">
        <v>1803</v>
      </c>
      <c r="J136" s="55">
        <v>1807</v>
      </c>
      <c r="K136" s="55">
        <v>1536</v>
      </c>
      <c r="L136" s="55">
        <v>1320</v>
      </c>
      <c r="M136" s="55">
        <v>1259</v>
      </c>
      <c r="N136" s="55">
        <v>1397</v>
      </c>
      <c r="O136" s="56">
        <f t="shared" si="18"/>
        <v>17942</v>
      </c>
    </row>
    <row r="137" spans="1:15" ht="30" customHeight="1">
      <c r="A137" s="77"/>
      <c r="B137" s="79" t="s">
        <v>448</v>
      </c>
      <c r="C137" s="55">
        <v>66</v>
      </c>
      <c r="D137" s="55">
        <v>32</v>
      </c>
      <c r="E137" s="55">
        <v>36</v>
      </c>
      <c r="F137" s="55">
        <v>50</v>
      </c>
      <c r="G137" s="55">
        <v>42</v>
      </c>
      <c r="H137" s="55">
        <v>90</v>
      </c>
      <c r="I137" s="55">
        <v>105</v>
      </c>
      <c r="J137" s="55">
        <v>112</v>
      </c>
      <c r="K137" s="55">
        <v>85</v>
      </c>
      <c r="L137" s="55">
        <v>61</v>
      </c>
      <c r="M137" s="55">
        <v>72</v>
      </c>
      <c r="N137" s="55">
        <v>45</v>
      </c>
      <c r="O137" s="56">
        <f t="shared" si="18"/>
        <v>796</v>
      </c>
    </row>
    <row r="138" spans="1:15" ht="30" customHeight="1">
      <c r="A138" s="77"/>
      <c r="B138" s="79" t="s">
        <v>280</v>
      </c>
      <c r="C138" s="55">
        <v>18</v>
      </c>
      <c r="D138" s="55">
        <v>10</v>
      </c>
      <c r="E138" s="55">
        <v>21</v>
      </c>
      <c r="F138" s="55">
        <v>20</v>
      </c>
      <c r="G138" s="55">
        <v>20</v>
      </c>
      <c r="H138" s="55">
        <v>16</v>
      </c>
      <c r="I138" s="55">
        <v>21</v>
      </c>
      <c r="J138" s="55">
        <v>37</v>
      </c>
      <c r="K138" s="55">
        <v>52</v>
      </c>
      <c r="L138" s="55">
        <v>40</v>
      </c>
      <c r="M138" s="55">
        <v>30</v>
      </c>
      <c r="N138" s="55">
        <v>41</v>
      </c>
      <c r="O138" s="56">
        <f t="shared" si="18"/>
        <v>326</v>
      </c>
    </row>
    <row r="139" spans="1:15" ht="30" customHeight="1">
      <c r="A139" s="77"/>
      <c r="B139" s="79" t="s">
        <v>281</v>
      </c>
      <c r="C139" s="55">
        <v>0</v>
      </c>
      <c r="D139" s="55">
        <v>0</v>
      </c>
      <c r="E139" s="55">
        <v>0</v>
      </c>
      <c r="F139" s="55">
        <v>0</v>
      </c>
      <c r="G139" s="55">
        <v>4</v>
      </c>
      <c r="H139" s="55">
        <v>0</v>
      </c>
      <c r="I139" s="55">
        <v>7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6">
        <f t="shared" si="18"/>
        <v>11</v>
      </c>
    </row>
    <row r="140" spans="1:15" ht="30" customHeight="1">
      <c r="A140" s="77"/>
      <c r="B140" s="79" t="s">
        <v>449</v>
      </c>
      <c r="C140" s="55">
        <v>216</v>
      </c>
      <c r="D140" s="55">
        <v>185</v>
      </c>
      <c r="E140" s="55">
        <v>242</v>
      </c>
      <c r="F140" s="55">
        <v>219</v>
      </c>
      <c r="G140" s="55">
        <v>222</v>
      </c>
      <c r="H140" s="55">
        <v>181</v>
      </c>
      <c r="I140" s="55">
        <v>174</v>
      </c>
      <c r="J140" s="55">
        <v>219</v>
      </c>
      <c r="K140" s="55">
        <v>1166</v>
      </c>
      <c r="L140" s="55">
        <v>305</v>
      </c>
      <c r="M140" s="55">
        <v>462</v>
      </c>
      <c r="N140" s="55">
        <v>174</v>
      </c>
      <c r="O140" s="56">
        <f t="shared" si="18"/>
        <v>3765</v>
      </c>
    </row>
    <row r="141" spans="1:15" ht="30" customHeight="1">
      <c r="A141" s="77"/>
      <c r="B141" s="79" t="s">
        <v>283</v>
      </c>
      <c r="C141" s="55">
        <v>255</v>
      </c>
      <c r="D141" s="55">
        <v>294</v>
      </c>
      <c r="E141" s="55">
        <v>265</v>
      </c>
      <c r="F141" s="55">
        <v>246</v>
      </c>
      <c r="G141" s="55">
        <v>308</v>
      </c>
      <c r="H141" s="55">
        <v>269</v>
      </c>
      <c r="I141" s="55">
        <v>277</v>
      </c>
      <c r="J141" s="55">
        <v>287</v>
      </c>
      <c r="K141" s="55">
        <v>289</v>
      </c>
      <c r="L141" s="55">
        <v>307</v>
      </c>
      <c r="M141" s="55">
        <v>271</v>
      </c>
      <c r="N141" s="55">
        <v>272</v>
      </c>
      <c r="O141" s="56">
        <f t="shared" si="18"/>
        <v>3340</v>
      </c>
    </row>
    <row r="142" spans="1:15" ht="30" customHeight="1">
      <c r="A142" s="77"/>
      <c r="B142" s="79" t="s">
        <v>450</v>
      </c>
      <c r="C142" s="55">
        <v>580</v>
      </c>
      <c r="D142" s="55">
        <v>557</v>
      </c>
      <c r="E142" s="55">
        <v>596</v>
      </c>
      <c r="F142" s="55">
        <v>746</v>
      </c>
      <c r="G142" s="55">
        <v>453</v>
      </c>
      <c r="H142" s="55">
        <v>436</v>
      </c>
      <c r="I142" s="55">
        <v>454</v>
      </c>
      <c r="J142" s="55">
        <v>732</v>
      </c>
      <c r="K142" s="55">
        <v>576</v>
      </c>
      <c r="L142" s="55">
        <v>483</v>
      </c>
      <c r="M142" s="55">
        <v>414</v>
      </c>
      <c r="N142" s="55">
        <v>450</v>
      </c>
      <c r="O142" s="56">
        <f t="shared" si="18"/>
        <v>6477</v>
      </c>
    </row>
    <row r="143" spans="1:15" ht="30" customHeight="1">
      <c r="A143" s="77"/>
      <c r="B143" s="79" t="s">
        <v>451</v>
      </c>
      <c r="C143" s="55">
        <v>17</v>
      </c>
      <c r="D143" s="55">
        <v>37</v>
      </c>
      <c r="E143" s="55">
        <v>18</v>
      </c>
      <c r="F143" s="55">
        <v>11</v>
      </c>
      <c r="G143" s="55">
        <v>18</v>
      </c>
      <c r="H143" s="55">
        <v>13</v>
      </c>
      <c r="I143" s="55">
        <v>13</v>
      </c>
      <c r="J143" s="55">
        <v>14</v>
      </c>
      <c r="K143" s="55">
        <v>20</v>
      </c>
      <c r="L143" s="55">
        <v>14</v>
      </c>
      <c r="M143" s="55">
        <v>17</v>
      </c>
      <c r="N143" s="55">
        <v>25</v>
      </c>
      <c r="O143" s="56">
        <f t="shared" si="18"/>
        <v>217</v>
      </c>
    </row>
    <row r="144" spans="1:15" ht="30" customHeight="1">
      <c r="A144" s="77"/>
      <c r="B144" s="79" t="s">
        <v>452</v>
      </c>
      <c r="C144" s="55">
        <v>5</v>
      </c>
      <c r="D144" s="55">
        <v>7</v>
      </c>
      <c r="E144" s="55">
        <v>8</v>
      </c>
      <c r="F144" s="55">
        <v>19</v>
      </c>
      <c r="G144" s="55">
        <v>14</v>
      </c>
      <c r="H144" s="55">
        <v>8</v>
      </c>
      <c r="I144" s="55">
        <v>4</v>
      </c>
      <c r="J144" s="55">
        <v>7</v>
      </c>
      <c r="K144" s="55">
        <v>11</v>
      </c>
      <c r="L144" s="55">
        <v>8</v>
      </c>
      <c r="M144" s="55">
        <v>3</v>
      </c>
      <c r="N144" s="55">
        <v>11</v>
      </c>
      <c r="O144" s="56">
        <f t="shared" si="18"/>
        <v>105</v>
      </c>
    </row>
    <row r="145" spans="1:15" ht="30" customHeight="1">
      <c r="A145" s="77"/>
      <c r="B145" s="79" t="s">
        <v>453</v>
      </c>
      <c r="C145" s="55">
        <v>40</v>
      </c>
      <c r="D145" s="55">
        <v>39</v>
      </c>
      <c r="E145" s="55">
        <v>37</v>
      </c>
      <c r="F145" s="55">
        <v>62</v>
      </c>
      <c r="G145" s="55">
        <v>47</v>
      </c>
      <c r="H145" s="55">
        <v>55</v>
      </c>
      <c r="I145" s="55">
        <v>72</v>
      </c>
      <c r="J145" s="55">
        <v>58</v>
      </c>
      <c r="K145" s="55">
        <v>45</v>
      </c>
      <c r="L145" s="55">
        <v>33</v>
      </c>
      <c r="M145" s="55">
        <v>39</v>
      </c>
      <c r="N145" s="55">
        <v>31</v>
      </c>
      <c r="O145" s="56">
        <f t="shared" si="18"/>
        <v>558</v>
      </c>
    </row>
    <row r="146" spans="1:15" ht="30" customHeight="1">
      <c r="A146" s="77"/>
      <c r="B146" s="33" t="s">
        <v>454</v>
      </c>
      <c r="C146" s="56">
        <f>SUM(C147:C156)</f>
        <v>3584</v>
      </c>
      <c r="D146" s="56">
        <f aca="true" t="shared" si="20" ref="D146:I146">SUM(D147:D156)</f>
        <v>1901</v>
      </c>
      <c r="E146" s="56">
        <f t="shared" si="20"/>
        <v>3305</v>
      </c>
      <c r="F146" s="56">
        <f t="shared" si="20"/>
        <v>3504</v>
      </c>
      <c r="G146" s="56">
        <f t="shared" si="20"/>
        <v>2706</v>
      </c>
      <c r="H146" s="56">
        <f t="shared" si="20"/>
        <v>2622</v>
      </c>
      <c r="I146" s="56">
        <f t="shared" si="20"/>
        <v>3107</v>
      </c>
      <c r="J146" s="56">
        <f>SUM(J147:J156)</f>
        <v>6897</v>
      </c>
      <c r="K146" s="56">
        <f>SUM(K147:K156)</f>
        <v>4695</v>
      </c>
      <c r="L146" s="56">
        <f>SUM(L147:L156)</f>
        <v>2593</v>
      </c>
      <c r="M146" s="56">
        <f>SUM(M147:M156)</f>
        <v>1950</v>
      </c>
      <c r="N146" s="56">
        <f>SUM(N147:N156)</f>
        <v>4122</v>
      </c>
      <c r="O146" s="56">
        <f t="shared" si="18"/>
        <v>40986</v>
      </c>
    </row>
    <row r="147" spans="1:15" ht="30" customHeight="1">
      <c r="A147" s="77"/>
      <c r="B147" s="79" t="s">
        <v>455</v>
      </c>
      <c r="C147" s="55">
        <v>0</v>
      </c>
      <c r="D147" s="55">
        <v>7</v>
      </c>
      <c r="E147" s="55">
        <v>0</v>
      </c>
      <c r="F147" s="55">
        <v>15</v>
      </c>
      <c r="G147" s="55">
        <v>17</v>
      </c>
      <c r="H147" s="55">
        <v>17</v>
      </c>
      <c r="I147" s="55">
        <v>15</v>
      </c>
      <c r="J147" s="55">
        <v>1</v>
      </c>
      <c r="K147" s="55">
        <v>4</v>
      </c>
      <c r="L147" s="55">
        <v>0</v>
      </c>
      <c r="M147" s="55">
        <v>0</v>
      </c>
      <c r="N147" s="55">
        <v>20</v>
      </c>
      <c r="O147" s="56">
        <f t="shared" si="18"/>
        <v>96</v>
      </c>
    </row>
    <row r="148" spans="1:15" ht="30" customHeight="1">
      <c r="A148" s="77"/>
      <c r="B148" s="79" t="s">
        <v>289</v>
      </c>
      <c r="C148" s="55">
        <v>3</v>
      </c>
      <c r="D148" s="55">
        <v>7</v>
      </c>
      <c r="E148" s="55">
        <v>11</v>
      </c>
      <c r="F148" s="55">
        <v>0</v>
      </c>
      <c r="G148" s="55">
        <v>7</v>
      </c>
      <c r="H148" s="55">
        <v>8</v>
      </c>
      <c r="I148" s="55">
        <v>5</v>
      </c>
      <c r="J148" s="55">
        <v>3</v>
      </c>
      <c r="K148" s="55">
        <v>1</v>
      </c>
      <c r="L148" s="55">
        <v>14</v>
      </c>
      <c r="M148" s="55">
        <v>7</v>
      </c>
      <c r="N148" s="55">
        <v>2</v>
      </c>
      <c r="O148" s="56">
        <f t="shared" si="18"/>
        <v>68</v>
      </c>
    </row>
    <row r="149" spans="1:15" ht="30" customHeight="1">
      <c r="A149" s="77"/>
      <c r="B149" s="79" t="s">
        <v>290</v>
      </c>
      <c r="C149" s="55">
        <v>2</v>
      </c>
      <c r="D149" s="55">
        <v>0</v>
      </c>
      <c r="E149" s="55">
        <v>6</v>
      </c>
      <c r="F149" s="55">
        <v>4</v>
      </c>
      <c r="G149" s="55">
        <v>21</v>
      </c>
      <c r="H149" s="55">
        <v>10</v>
      </c>
      <c r="I149" s="55">
        <v>4</v>
      </c>
      <c r="J149" s="55">
        <v>0</v>
      </c>
      <c r="K149" s="55">
        <v>2</v>
      </c>
      <c r="L149" s="55">
        <v>12</v>
      </c>
      <c r="M149" s="55">
        <v>4</v>
      </c>
      <c r="N149" s="55">
        <v>3</v>
      </c>
      <c r="O149" s="56">
        <f t="shared" si="18"/>
        <v>68</v>
      </c>
    </row>
    <row r="150" spans="1:15" ht="30" customHeight="1">
      <c r="A150" s="77"/>
      <c r="B150" s="79" t="s">
        <v>64</v>
      </c>
      <c r="C150" s="55">
        <v>314</v>
      </c>
      <c r="D150" s="55">
        <v>213</v>
      </c>
      <c r="E150" s="55">
        <v>452</v>
      </c>
      <c r="F150" s="55">
        <v>640</v>
      </c>
      <c r="G150" s="55">
        <v>480</v>
      </c>
      <c r="H150" s="55">
        <v>474</v>
      </c>
      <c r="I150" s="55">
        <v>481</v>
      </c>
      <c r="J150" s="55">
        <v>775</v>
      </c>
      <c r="K150" s="55">
        <v>487</v>
      </c>
      <c r="L150" s="55">
        <v>297</v>
      </c>
      <c r="M150" s="55">
        <v>177</v>
      </c>
      <c r="N150" s="55">
        <v>1382</v>
      </c>
      <c r="O150" s="56">
        <f t="shared" si="18"/>
        <v>6172</v>
      </c>
    </row>
    <row r="151" spans="1:15" ht="30" customHeight="1">
      <c r="A151" s="77"/>
      <c r="B151" s="79" t="s">
        <v>456</v>
      </c>
      <c r="C151" s="55">
        <v>1</v>
      </c>
      <c r="D151" s="55">
        <v>0</v>
      </c>
      <c r="E151" s="55">
        <v>0</v>
      </c>
      <c r="F151" s="55">
        <v>0</v>
      </c>
      <c r="G151" s="55">
        <v>0</v>
      </c>
      <c r="H151" s="55">
        <v>0</v>
      </c>
      <c r="I151" s="55">
        <v>1</v>
      </c>
      <c r="J151" s="55">
        <v>1</v>
      </c>
      <c r="K151" s="55">
        <v>0</v>
      </c>
      <c r="L151" s="55">
        <v>0</v>
      </c>
      <c r="M151" s="55">
        <v>30</v>
      </c>
      <c r="N151" s="55">
        <v>0</v>
      </c>
      <c r="O151" s="56">
        <f t="shared" si="18"/>
        <v>33</v>
      </c>
    </row>
    <row r="152" spans="1:15" ht="30" customHeight="1">
      <c r="A152" s="77"/>
      <c r="B152" s="79" t="s">
        <v>293</v>
      </c>
      <c r="C152" s="55">
        <v>180</v>
      </c>
      <c r="D152" s="55">
        <v>255</v>
      </c>
      <c r="E152" s="55">
        <v>281</v>
      </c>
      <c r="F152" s="55">
        <v>175</v>
      </c>
      <c r="G152" s="55">
        <v>346</v>
      </c>
      <c r="H152" s="55">
        <v>163</v>
      </c>
      <c r="I152" s="55">
        <v>90</v>
      </c>
      <c r="J152" s="55">
        <v>78</v>
      </c>
      <c r="K152" s="55">
        <v>1001</v>
      </c>
      <c r="L152" s="55">
        <v>79</v>
      </c>
      <c r="M152" s="55">
        <v>59</v>
      </c>
      <c r="N152" s="55">
        <v>206</v>
      </c>
      <c r="O152" s="56">
        <f t="shared" si="18"/>
        <v>2913</v>
      </c>
    </row>
    <row r="153" spans="1:15" ht="30" customHeight="1">
      <c r="A153" s="77"/>
      <c r="B153" s="79" t="s">
        <v>457</v>
      </c>
      <c r="C153" s="55">
        <v>14</v>
      </c>
      <c r="D153" s="55">
        <v>18</v>
      </c>
      <c r="E153" s="55">
        <v>7</v>
      </c>
      <c r="F153" s="55">
        <v>9</v>
      </c>
      <c r="G153" s="55">
        <v>5</v>
      </c>
      <c r="H153" s="55">
        <v>10</v>
      </c>
      <c r="I153" s="55">
        <v>19</v>
      </c>
      <c r="J153" s="55">
        <v>22</v>
      </c>
      <c r="K153" s="55">
        <v>11</v>
      </c>
      <c r="L153" s="55">
        <v>10</v>
      </c>
      <c r="M153" s="55">
        <v>8</v>
      </c>
      <c r="N153" s="55">
        <v>16</v>
      </c>
      <c r="O153" s="56">
        <f t="shared" si="18"/>
        <v>149</v>
      </c>
    </row>
    <row r="154" spans="1:15" ht="30" customHeight="1">
      <c r="A154" s="77"/>
      <c r="B154" s="79" t="s">
        <v>295</v>
      </c>
      <c r="C154" s="55">
        <v>26</v>
      </c>
      <c r="D154" s="55">
        <v>13</v>
      </c>
      <c r="E154" s="55">
        <v>22</v>
      </c>
      <c r="F154" s="55">
        <v>19</v>
      </c>
      <c r="G154" s="55">
        <v>27</v>
      </c>
      <c r="H154" s="55">
        <v>28</v>
      </c>
      <c r="I154" s="55">
        <v>28</v>
      </c>
      <c r="J154" s="55">
        <v>31</v>
      </c>
      <c r="K154" s="55">
        <v>26</v>
      </c>
      <c r="L154" s="55">
        <v>22</v>
      </c>
      <c r="M154" s="55">
        <v>20</v>
      </c>
      <c r="N154" s="55">
        <v>44</v>
      </c>
      <c r="O154" s="56">
        <f t="shared" si="18"/>
        <v>306</v>
      </c>
    </row>
    <row r="155" spans="1:15" ht="30" customHeight="1">
      <c r="A155" s="77"/>
      <c r="B155" s="79" t="s">
        <v>458</v>
      </c>
      <c r="C155" s="55">
        <v>35</v>
      </c>
      <c r="D155" s="55">
        <v>14</v>
      </c>
      <c r="E155" s="55">
        <v>19</v>
      </c>
      <c r="F155" s="55">
        <v>26</v>
      </c>
      <c r="G155" s="55">
        <v>22</v>
      </c>
      <c r="H155" s="55">
        <v>18</v>
      </c>
      <c r="I155" s="55">
        <v>33</v>
      </c>
      <c r="J155" s="55">
        <v>34</v>
      </c>
      <c r="K155" s="55">
        <v>35</v>
      </c>
      <c r="L155" s="55">
        <v>49</v>
      </c>
      <c r="M155" s="55">
        <v>21</v>
      </c>
      <c r="N155" s="55">
        <v>24</v>
      </c>
      <c r="O155" s="56">
        <f t="shared" si="18"/>
        <v>330</v>
      </c>
    </row>
    <row r="156" spans="1:15" ht="30" customHeight="1">
      <c r="A156" s="77"/>
      <c r="B156" s="79" t="s">
        <v>297</v>
      </c>
      <c r="C156" s="55">
        <v>3009</v>
      </c>
      <c r="D156" s="55">
        <v>1374</v>
      </c>
      <c r="E156" s="55">
        <v>2507</v>
      </c>
      <c r="F156" s="55">
        <v>2616</v>
      </c>
      <c r="G156" s="55">
        <v>1781</v>
      </c>
      <c r="H156" s="55">
        <v>1894</v>
      </c>
      <c r="I156" s="55">
        <v>2431</v>
      </c>
      <c r="J156" s="55">
        <v>5952</v>
      </c>
      <c r="K156" s="55">
        <v>3128</v>
      </c>
      <c r="L156" s="55">
        <v>2110</v>
      </c>
      <c r="M156" s="55">
        <v>1624</v>
      </c>
      <c r="N156" s="55">
        <v>2425</v>
      </c>
      <c r="O156" s="56">
        <f t="shared" si="18"/>
        <v>30851</v>
      </c>
    </row>
    <row r="157" spans="1:15" ht="30" customHeight="1">
      <c r="A157" s="77"/>
      <c r="B157" s="84" t="s">
        <v>459</v>
      </c>
      <c r="C157" s="87">
        <f>C158+C162+C179+C183+C192</f>
        <v>35791</v>
      </c>
      <c r="D157" s="87">
        <f aca="true" t="shared" si="21" ref="D157:O157">D158+D162+D179+D183+D192</f>
        <v>26563</v>
      </c>
      <c r="E157" s="87">
        <f t="shared" si="21"/>
        <v>31105</v>
      </c>
      <c r="F157" s="87">
        <f t="shared" si="21"/>
        <v>41088</v>
      </c>
      <c r="G157" s="87">
        <f t="shared" si="21"/>
        <v>40051</v>
      </c>
      <c r="H157" s="87">
        <f t="shared" si="21"/>
        <v>40366</v>
      </c>
      <c r="I157" s="87">
        <f t="shared" si="21"/>
        <v>47204</v>
      </c>
      <c r="J157" s="87">
        <f t="shared" si="21"/>
        <v>85064</v>
      </c>
      <c r="K157" s="87">
        <f t="shared" si="21"/>
        <v>53486</v>
      </c>
      <c r="L157" s="87">
        <f t="shared" si="21"/>
        <v>42552</v>
      </c>
      <c r="M157" s="87">
        <f t="shared" si="21"/>
        <v>34718</v>
      </c>
      <c r="N157" s="87">
        <f t="shared" si="21"/>
        <v>32476</v>
      </c>
      <c r="O157" s="87">
        <f t="shared" si="21"/>
        <v>510464</v>
      </c>
    </row>
    <row r="158" spans="1:15" ht="30" customHeight="1">
      <c r="A158" s="77"/>
      <c r="B158" s="33" t="s">
        <v>460</v>
      </c>
      <c r="C158" s="56">
        <f>SUM(C159:C161)</f>
        <v>650</v>
      </c>
      <c r="D158" s="56">
        <f aca="true" t="shared" si="22" ref="D158:I158">SUM(D159:D161)</f>
        <v>449</v>
      </c>
      <c r="E158" s="56">
        <f t="shared" si="22"/>
        <v>673</v>
      </c>
      <c r="F158" s="56">
        <f t="shared" si="22"/>
        <v>718</v>
      </c>
      <c r="G158" s="56">
        <f t="shared" si="22"/>
        <v>782</v>
      </c>
      <c r="H158" s="56">
        <f t="shared" si="22"/>
        <v>1000</v>
      </c>
      <c r="I158" s="56">
        <f t="shared" si="22"/>
        <v>1380</v>
      </c>
      <c r="J158" s="56">
        <f>SUM(J159:J161)</f>
        <v>1593</v>
      </c>
      <c r="K158" s="56">
        <f>SUM(K159:K161)</f>
        <v>1209</v>
      </c>
      <c r="L158" s="56">
        <f>SUM(L159:L161)</f>
        <v>1035</v>
      </c>
      <c r="M158" s="56">
        <f>SUM(M159:M161)</f>
        <v>1170</v>
      </c>
      <c r="N158" s="56">
        <f>SUM(N159:N161)</f>
        <v>788</v>
      </c>
      <c r="O158" s="56">
        <f t="shared" si="18"/>
        <v>11447</v>
      </c>
    </row>
    <row r="159" spans="1:15" ht="30" customHeight="1">
      <c r="A159" s="77"/>
      <c r="B159" s="79" t="s">
        <v>461</v>
      </c>
      <c r="C159" s="55">
        <v>580</v>
      </c>
      <c r="D159" s="55">
        <v>405</v>
      </c>
      <c r="E159" s="55">
        <v>607</v>
      </c>
      <c r="F159" s="55">
        <v>665</v>
      </c>
      <c r="G159" s="55">
        <v>695</v>
      </c>
      <c r="H159" s="55">
        <v>921</v>
      </c>
      <c r="I159" s="55">
        <v>1179</v>
      </c>
      <c r="J159" s="55">
        <v>1381</v>
      </c>
      <c r="K159" s="55">
        <v>974</v>
      </c>
      <c r="L159" s="55">
        <v>789</v>
      </c>
      <c r="M159" s="55">
        <v>927</v>
      </c>
      <c r="N159" s="55">
        <v>699</v>
      </c>
      <c r="O159" s="56">
        <f t="shared" si="18"/>
        <v>9822</v>
      </c>
    </row>
    <row r="160" spans="1:15" ht="30" customHeight="1">
      <c r="A160" s="77"/>
      <c r="B160" s="79" t="s">
        <v>462</v>
      </c>
      <c r="C160" s="55">
        <v>31</v>
      </c>
      <c r="D160" s="55">
        <v>25</v>
      </c>
      <c r="E160" s="55">
        <v>20</v>
      </c>
      <c r="F160" s="55">
        <v>23</v>
      </c>
      <c r="G160" s="55">
        <v>38</v>
      </c>
      <c r="H160" s="55">
        <v>44</v>
      </c>
      <c r="I160" s="55">
        <v>50</v>
      </c>
      <c r="J160" s="55">
        <v>52</v>
      </c>
      <c r="K160" s="55">
        <v>37</v>
      </c>
      <c r="L160" s="55">
        <v>22</v>
      </c>
      <c r="M160" s="55">
        <v>30</v>
      </c>
      <c r="N160" s="55">
        <v>24</v>
      </c>
      <c r="O160" s="56">
        <f t="shared" si="18"/>
        <v>396</v>
      </c>
    </row>
    <row r="161" spans="1:15" ht="30" customHeight="1">
      <c r="A161" s="77"/>
      <c r="B161" s="79" t="s">
        <v>301</v>
      </c>
      <c r="C161" s="55">
        <v>39</v>
      </c>
      <c r="D161" s="55">
        <v>19</v>
      </c>
      <c r="E161" s="55">
        <v>46</v>
      </c>
      <c r="F161" s="55">
        <v>30</v>
      </c>
      <c r="G161" s="55">
        <v>49</v>
      </c>
      <c r="H161" s="55">
        <v>35</v>
      </c>
      <c r="I161" s="55">
        <v>151</v>
      </c>
      <c r="J161" s="55">
        <v>160</v>
      </c>
      <c r="K161" s="55">
        <v>198</v>
      </c>
      <c r="L161" s="55">
        <v>224</v>
      </c>
      <c r="M161" s="55">
        <v>213</v>
      </c>
      <c r="N161" s="55">
        <v>65</v>
      </c>
      <c r="O161" s="56">
        <f t="shared" si="18"/>
        <v>1229</v>
      </c>
    </row>
    <row r="162" spans="1:15" ht="30" customHeight="1">
      <c r="A162" s="77"/>
      <c r="B162" s="33" t="s">
        <v>463</v>
      </c>
      <c r="C162" s="56">
        <f>SUM(C163:C178)</f>
        <v>3407</v>
      </c>
      <c r="D162" s="56">
        <f aca="true" t="shared" si="23" ref="D162:I162">SUM(D163:D178)</f>
        <v>2629</v>
      </c>
      <c r="E162" s="56">
        <f t="shared" si="23"/>
        <v>3086</v>
      </c>
      <c r="F162" s="56">
        <f>SUM(F163:F178)</f>
        <v>3452</v>
      </c>
      <c r="G162" s="56">
        <f t="shared" si="23"/>
        <v>3647</v>
      </c>
      <c r="H162" s="56">
        <f t="shared" si="23"/>
        <v>5128</v>
      </c>
      <c r="I162" s="56">
        <f t="shared" si="23"/>
        <v>5222</v>
      </c>
      <c r="J162" s="56">
        <f>SUM(J163:J178)</f>
        <v>5728</v>
      </c>
      <c r="K162" s="56">
        <f>SUM(K163:K178)</f>
        <v>4904</v>
      </c>
      <c r="L162" s="56">
        <f>SUM(L163:L178)</f>
        <v>4108</v>
      </c>
      <c r="M162" s="56">
        <f>SUM(M163:M177)</f>
        <v>3386</v>
      </c>
      <c r="N162" s="56">
        <f>SUM(N163:N178)</f>
        <v>3764</v>
      </c>
      <c r="O162" s="56">
        <f t="shared" si="18"/>
        <v>48461</v>
      </c>
    </row>
    <row r="163" spans="1:15" ht="30" customHeight="1">
      <c r="A163" s="77"/>
      <c r="B163" s="79" t="s">
        <v>464</v>
      </c>
      <c r="C163" s="55">
        <v>17</v>
      </c>
      <c r="D163" s="55">
        <v>8</v>
      </c>
      <c r="E163" s="55">
        <v>22</v>
      </c>
      <c r="F163" s="55">
        <v>13</v>
      </c>
      <c r="G163" s="55">
        <v>22</v>
      </c>
      <c r="H163" s="55">
        <v>11</v>
      </c>
      <c r="I163" s="55">
        <v>18</v>
      </c>
      <c r="J163" s="55">
        <v>14</v>
      </c>
      <c r="K163" s="55">
        <v>13</v>
      </c>
      <c r="L163" s="55">
        <v>7</v>
      </c>
      <c r="M163" s="55">
        <v>8</v>
      </c>
      <c r="N163" s="55">
        <v>32</v>
      </c>
      <c r="O163" s="56">
        <f t="shared" si="18"/>
        <v>185</v>
      </c>
    </row>
    <row r="164" spans="1:15" ht="30" customHeight="1">
      <c r="A164" s="77"/>
      <c r="B164" s="79" t="s">
        <v>465</v>
      </c>
      <c r="C164" s="55">
        <v>166</v>
      </c>
      <c r="D164" s="55">
        <v>120</v>
      </c>
      <c r="E164" s="55">
        <v>149</v>
      </c>
      <c r="F164" s="55">
        <v>171</v>
      </c>
      <c r="G164" s="55">
        <v>157</v>
      </c>
      <c r="H164" s="55">
        <v>380</v>
      </c>
      <c r="I164" s="55">
        <v>302</v>
      </c>
      <c r="J164" s="55">
        <v>358</v>
      </c>
      <c r="K164" s="55">
        <v>266</v>
      </c>
      <c r="L164" s="55">
        <v>161</v>
      </c>
      <c r="M164" s="55">
        <v>158</v>
      </c>
      <c r="N164" s="55">
        <v>139</v>
      </c>
      <c r="O164" s="56">
        <f t="shared" si="18"/>
        <v>2527</v>
      </c>
    </row>
    <row r="165" spans="1:15" ht="30" customHeight="1">
      <c r="A165" s="77"/>
      <c r="B165" s="79" t="s">
        <v>466</v>
      </c>
      <c r="C165" s="55">
        <v>18</v>
      </c>
      <c r="D165" s="55">
        <v>20</v>
      </c>
      <c r="E165" s="55">
        <v>27</v>
      </c>
      <c r="F165" s="55">
        <v>24</v>
      </c>
      <c r="G165" s="55">
        <v>33</v>
      </c>
      <c r="H165" s="55">
        <v>28</v>
      </c>
      <c r="I165" s="55">
        <v>24</v>
      </c>
      <c r="J165" s="55">
        <v>20</v>
      </c>
      <c r="K165" s="55">
        <v>20</v>
      </c>
      <c r="L165" s="55">
        <v>18</v>
      </c>
      <c r="M165" s="55">
        <v>25</v>
      </c>
      <c r="N165" s="55">
        <v>29</v>
      </c>
      <c r="O165" s="56">
        <f t="shared" si="18"/>
        <v>286</v>
      </c>
    </row>
    <row r="166" spans="1:15" ht="30" customHeight="1">
      <c r="A166" s="77"/>
      <c r="B166" s="79" t="s">
        <v>467</v>
      </c>
      <c r="C166" s="55">
        <v>166</v>
      </c>
      <c r="D166" s="55">
        <v>147</v>
      </c>
      <c r="E166" s="55">
        <v>170</v>
      </c>
      <c r="F166" s="55">
        <v>205</v>
      </c>
      <c r="G166" s="55">
        <v>264</v>
      </c>
      <c r="H166" s="55">
        <v>253</v>
      </c>
      <c r="I166" s="55">
        <v>332</v>
      </c>
      <c r="J166" s="55">
        <v>469</v>
      </c>
      <c r="K166" s="55">
        <v>320</v>
      </c>
      <c r="L166" s="55">
        <v>212</v>
      </c>
      <c r="M166" s="55">
        <v>193</v>
      </c>
      <c r="N166" s="55">
        <v>221</v>
      </c>
      <c r="O166" s="56">
        <f t="shared" si="18"/>
        <v>2952</v>
      </c>
    </row>
    <row r="167" spans="1:15" ht="30" customHeight="1">
      <c r="A167" s="77"/>
      <c r="B167" s="79" t="s">
        <v>468</v>
      </c>
      <c r="C167" s="55">
        <v>53</v>
      </c>
      <c r="D167" s="55">
        <v>44</v>
      </c>
      <c r="E167" s="55">
        <v>66</v>
      </c>
      <c r="F167" s="55">
        <v>84</v>
      </c>
      <c r="G167" s="55">
        <v>83</v>
      </c>
      <c r="H167" s="55">
        <v>110</v>
      </c>
      <c r="I167" s="55">
        <v>82</v>
      </c>
      <c r="J167" s="55">
        <v>132</v>
      </c>
      <c r="K167" s="55">
        <v>58</v>
      </c>
      <c r="L167" s="55">
        <v>65</v>
      </c>
      <c r="M167" s="55">
        <v>53</v>
      </c>
      <c r="N167" s="55">
        <v>66</v>
      </c>
      <c r="O167" s="56">
        <f t="shared" si="18"/>
        <v>896</v>
      </c>
    </row>
    <row r="168" spans="1:15" ht="30" customHeight="1">
      <c r="A168" s="77"/>
      <c r="B168" s="79" t="s">
        <v>469</v>
      </c>
      <c r="C168" s="55">
        <v>110</v>
      </c>
      <c r="D168" s="55">
        <v>97</v>
      </c>
      <c r="E168" s="55">
        <v>171</v>
      </c>
      <c r="F168" s="55">
        <v>138</v>
      </c>
      <c r="G168" s="55">
        <v>141</v>
      </c>
      <c r="H168" s="55">
        <v>142</v>
      </c>
      <c r="I168" s="55">
        <v>204</v>
      </c>
      <c r="J168" s="55">
        <v>272</v>
      </c>
      <c r="K168" s="55">
        <v>150</v>
      </c>
      <c r="L168" s="55">
        <v>136</v>
      </c>
      <c r="M168" s="55">
        <v>151</v>
      </c>
      <c r="N168" s="55">
        <v>151</v>
      </c>
      <c r="O168" s="56">
        <f t="shared" si="18"/>
        <v>1863</v>
      </c>
    </row>
    <row r="169" spans="1:15" ht="30" customHeight="1">
      <c r="A169" s="77"/>
      <c r="B169" s="79" t="s">
        <v>470</v>
      </c>
      <c r="C169" s="55">
        <v>69</v>
      </c>
      <c r="D169" s="55">
        <v>81</v>
      </c>
      <c r="E169" s="55">
        <v>69</v>
      </c>
      <c r="F169" s="55">
        <v>103</v>
      </c>
      <c r="G169" s="55">
        <v>108</v>
      </c>
      <c r="H169" s="55">
        <v>136</v>
      </c>
      <c r="I169" s="68">
        <v>139</v>
      </c>
      <c r="J169" s="55">
        <v>180</v>
      </c>
      <c r="K169" s="55">
        <v>112</v>
      </c>
      <c r="L169" s="55">
        <v>120</v>
      </c>
      <c r="M169" s="55">
        <v>113</v>
      </c>
      <c r="N169" s="55">
        <v>112</v>
      </c>
      <c r="O169" s="56">
        <f t="shared" si="18"/>
        <v>1342</v>
      </c>
    </row>
    <row r="170" spans="1:15" ht="30" customHeight="1">
      <c r="A170" s="77"/>
      <c r="B170" s="79" t="s">
        <v>308</v>
      </c>
      <c r="C170" s="55">
        <v>28</v>
      </c>
      <c r="D170" s="55">
        <v>11</v>
      </c>
      <c r="E170" s="55">
        <v>17</v>
      </c>
      <c r="F170" s="55">
        <v>24</v>
      </c>
      <c r="G170" s="55">
        <v>17</v>
      </c>
      <c r="H170" s="55">
        <v>24</v>
      </c>
      <c r="I170" s="55">
        <v>15</v>
      </c>
      <c r="J170" s="55">
        <v>12</v>
      </c>
      <c r="K170" s="55">
        <v>27</v>
      </c>
      <c r="L170" s="55">
        <v>18</v>
      </c>
      <c r="M170" s="55">
        <v>10</v>
      </c>
      <c r="N170" s="55">
        <v>18</v>
      </c>
      <c r="O170" s="56">
        <f t="shared" si="18"/>
        <v>221</v>
      </c>
    </row>
    <row r="171" spans="1:15" ht="30" customHeight="1">
      <c r="A171" s="77"/>
      <c r="B171" s="79" t="s">
        <v>471</v>
      </c>
      <c r="C171" s="55">
        <v>118</v>
      </c>
      <c r="D171" s="55">
        <v>82</v>
      </c>
      <c r="E171" s="55">
        <v>83</v>
      </c>
      <c r="F171" s="55">
        <v>109</v>
      </c>
      <c r="G171" s="55">
        <v>105</v>
      </c>
      <c r="H171" s="55">
        <v>121</v>
      </c>
      <c r="I171" s="55">
        <v>147</v>
      </c>
      <c r="J171" s="55">
        <v>149</v>
      </c>
      <c r="K171" s="55">
        <v>131</v>
      </c>
      <c r="L171" s="55">
        <v>87</v>
      </c>
      <c r="M171" s="55">
        <v>92</v>
      </c>
      <c r="N171" s="55">
        <v>66</v>
      </c>
      <c r="O171" s="56">
        <f t="shared" si="18"/>
        <v>1290</v>
      </c>
    </row>
    <row r="172" spans="1:15" ht="30" customHeight="1">
      <c r="A172" s="77"/>
      <c r="B172" s="79" t="s">
        <v>310</v>
      </c>
      <c r="C172" s="55">
        <v>234</v>
      </c>
      <c r="D172" s="55">
        <v>237</v>
      </c>
      <c r="E172" s="55">
        <v>192</v>
      </c>
      <c r="F172" s="55">
        <v>247</v>
      </c>
      <c r="G172" s="55">
        <v>240</v>
      </c>
      <c r="H172" s="55">
        <v>309</v>
      </c>
      <c r="I172" s="55">
        <v>363</v>
      </c>
      <c r="J172" s="55">
        <v>386</v>
      </c>
      <c r="K172" s="55">
        <v>397</v>
      </c>
      <c r="L172" s="55">
        <v>385</v>
      </c>
      <c r="M172" s="55">
        <v>242</v>
      </c>
      <c r="N172" s="55">
        <v>232</v>
      </c>
      <c r="O172" s="56">
        <f t="shared" si="18"/>
        <v>3464</v>
      </c>
    </row>
    <row r="173" spans="1:15" ht="30" customHeight="1">
      <c r="A173" s="77"/>
      <c r="B173" s="79" t="s">
        <v>311</v>
      </c>
      <c r="C173" s="55">
        <v>455</v>
      </c>
      <c r="D173" s="55">
        <v>337</v>
      </c>
      <c r="E173" s="55">
        <v>392</v>
      </c>
      <c r="F173" s="55">
        <v>510</v>
      </c>
      <c r="G173" s="55">
        <v>456</v>
      </c>
      <c r="H173" s="55">
        <v>666</v>
      </c>
      <c r="I173" s="55">
        <v>691</v>
      </c>
      <c r="J173" s="55">
        <v>802</v>
      </c>
      <c r="K173" s="55">
        <v>672</v>
      </c>
      <c r="L173" s="55">
        <v>453</v>
      </c>
      <c r="M173" s="55">
        <v>357</v>
      </c>
      <c r="N173" s="55">
        <v>396</v>
      </c>
      <c r="O173" s="56">
        <f t="shared" si="18"/>
        <v>6187</v>
      </c>
    </row>
    <row r="174" spans="1:15" ht="30" customHeight="1">
      <c r="A174" s="77"/>
      <c r="B174" s="79" t="s">
        <v>472</v>
      </c>
      <c r="C174" s="55">
        <v>1040</v>
      </c>
      <c r="D174" s="55">
        <v>761</v>
      </c>
      <c r="E174" s="55">
        <v>899</v>
      </c>
      <c r="F174" s="55">
        <v>983</v>
      </c>
      <c r="G174" s="55">
        <v>1164</v>
      </c>
      <c r="H174" s="55">
        <v>1562</v>
      </c>
      <c r="I174" s="55">
        <v>1563</v>
      </c>
      <c r="J174" s="55">
        <v>1499</v>
      </c>
      <c r="K174" s="55">
        <v>1428</v>
      </c>
      <c r="L174" s="55">
        <v>1184</v>
      </c>
      <c r="M174" s="55">
        <v>898</v>
      </c>
      <c r="N174" s="55">
        <v>1127</v>
      </c>
      <c r="O174" s="56">
        <f t="shared" si="18"/>
        <v>14108</v>
      </c>
    </row>
    <row r="175" spans="1:15" ht="30" customHeight="1">
      <c r="A175" s="77"/>
      <c r="B175" s="79" t="s">
        <v>473</v>
      </c>
      <c r="C175" s="55">
        <v>63</v>
      </c>
      <c r="D175" s="55">
        <v>44</v>
      </c>
      <c r="E175" s="55">
        <v>51</v>
      </c>
      <c r="F175" s="55">
        <v>81</v>
      </c>
      <c r="G175" s="55">
        <v>70</v>
      </c>
      <c r="H175" s="55">
        <v>91</v>
      </c>
      <c r="I175" s="55">
        <v>75</v>
      </c>
      <c r="J175" s="55">
        <v>87</v>
      </c>
      <c r="K175" s="55">
        <v>122</v>
      </c>
      <c r="L175" s="55">
        <v>258</v>
      </c>
      <c r="M175" s="55">
        <v>373</v>
      </c>
      <c r="N175" s="55">
        <v>329</v>
      </c>
      <c r="O175" s="56">
        <f t="shared" si="18"/>
        <v>1644</v>
      </c>
    </row>
    <row r="176" spans="1:15" ht="30" customHeight="1">
      <c r="A176" s="77"/>
      <c r="B176" s="79" t="s">
        <v>474</v>
      </c>
      <c r="C176" s="55">
        <v>15</v>
      </c>
      <c r="D176" s="55">
        <v>21</v>
      </c>
      <c r="E176" s="55">
        <v>43</v>
      </c>
      <c r="F176" s="55">
        <v>28</v>
      </c>
      <c r="G176" s="55">
        <v>53</v>
      </c>
      <c r="H176" s="55">
        <v>50</v>
      </c>
      <c r="I176" s="55">
        <v>34</v>
      </c>
      <c r="J176" s="55">
        <v>26</v>
      </c>
      <c r="K176" s="55">
        <v>52</v>
      </c>
      <c r="L176" s="55">
        <v>41</v>
      </c>
      <c r="M176" s="55">
        <v>28</v>
      </c>
      <c r="N176" s="55">
        <v>28</v>
      </c>
      <c r="O176" s="56">
        <f t="shared" si="18"/>
        <v>419</v>
      </c>
    </row>
    <row r="177" spans="1:15" ht="30" customHeight="1">
      <c r="A177" s="77"/>
      <c r="B177" s="79" t="s">
        <v>475</v>
      </c>
      <c r="C177" s="55">
        <v>855</v>
      </c>
      <c r="D177" s="55">
        <v>619</v>
      </c>
      <c r="E177" s="55">
        <v>735</v>
      </c>
      <c r="F177" s="55">
        <v>732</v>
      </c>
      <c r="G177" s="55">
        <v>734</v>
      </c>
      <c r="H177" s="55">
        <v>1245</v>
      </c>
      <c r="I177" s="55">
        <v>1233</v>
      </c>
      <c r="J177" s="55">
        <v>1322</v>
      </c>
      <c r="K177" s="55">
        <v>1136</v>
      </c>
      <c r="L177" s="55">
        <v>963</v>
      </c>
      <c r="M177" s="55">
        <v>685</v>
      </c>
      <c r="N177" s="55">
        <v>818</v>
      </c>
      <c r="O177" s="56">
        <f t="shared" si="18"/>
        <v>11077</v>
      </c>
    </row>
    <row r="178" spans="1:15" ht="30" customHeight="1">
      <c r="A178" s="77"/>
      <c r="B178" s="79" t="s">
        <v>476</v>
      </c>
      <c r="C178" s="55">
        <v>0</v>
      </c>
      <c r="D178" s="55">
        <v>0</v>
      </c>
      <c r="E178" s="55">
        <v>0</v>
      </c>
      <c r="F178" s="55">
        <v>0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68">
        <v>0</v>
      </c>
      <c r="N178" s="55">
        <v>0</v>
      </c>
      <c r="O178" s="56">
        <f t="shared" si="18"/>
        <v>0</v>
      </c>
    </row>
    <row r="179" spans="1:15" ht="30" customHeight="1">
      <c r="A179" s="77"/>
      <c r="B179" s="33" t="s">
        <v>477</v>
      </c>
      <c r="C179" s="56">
        <f>SUM(C180:C182)</f>
        <v>3420</v>
      </c>
      <c r="D179" s="56">
        <f aca="true" t="shared" si="24" ref="D179:I179">SUM(D180:D182)</f>
        <v>2572</v>
      </c>
      <c r="E179" s="56">
        <f t="shared" si="24"/>
        <v>2643</v>
      </c>
      <c r="F179" s="56">
        <f t="shared" si="24"/>
        <v>3491</v>
      </c>
      <c r="G179" s="56">
        <f t="shared" si="24"/>
        <v>3350</v>
      </c>
      <c r="H179" s="56">
        <f t="shared" si="24"/>
        <v>3431</v>
      </c>
      <c r="I179" s="56">
        <f t="shared" si="24"/>
        <v>3326</v>
      </c>
      <c r="J179" s="56">
        <f>SUM(J180:J182)</f>
        <v>3685</v>
      </c>
      <c r="K179" s="56">
        <f>SUM(K180:K182)</f>
        <v>3262</v>
      </c>
      <c r="L179" s="56">
        <f>SUM(L180:L182)</f>
        <v>3023</v>
      </c>
      <c r="M179" s="56">
        <f>SUM(M180:M182)</f>
        <v>2999</v>
      </c>
      <c r="N179" s="56">
        <f>SUM(N180:N182)</f>
        <v>2883</v>
      </c>
      <c r="O179" s="56">
        <f t="shared" si="18"/>
        <v>38085</v>
      </c>
    </row>
    <row r="180" spans="1:15" ht="30" customHeight="1">
      <c r="A180" s="77"/>
      <c r="B180" s="79" t="s">
        <v>478</v>
      </c>
      <c r="C180" s="55">
        <v>532</v>
      </c>
      <c r="D180" s="55">
        <v>475</v>
      </c>
      <c r="E180" s="55">
        <v>449</v>
      </c>
      <c r="F180" s="55">
        <v>546</v>
      </c>
      <c r="G180" s="55">
        <v>477</v>
      </c>
      <c r="H180" s="55">
        <v>740</v>
      </c>
      <c r="I180" s="55">
        <v>609</v>
      </c>
      <c r="J180" s="55">
        <v>824</v>
      </c>
      <c r="K180" s="55">
        <v>524</v>
      </c>
      <c r="L180" s="55">
        <v>536</v>
      </c>
      <c r="M180" s="55">
        <v>473</v>
      </c>
      <c r="N180" s="55">
        <v>414</v>
      </c>
      <c r="O180" s="56">
        <f t="shared" si="18"/>
        <v>6599</v>
      </c>
    </row>
    <row r="181" spans="1:15" ht="30" customHeight="1">
      <c r="A181" s="77"/>
      <c r="B181" s="79" t="s">
        <v>479</v>
      </c>
      <c r="C181" s="55">
        <v>800</v>
      </c>
      <c r="D181" s="55">
        <v>579</v>
      </c>
      <c r="E181" s="55">
        <v>632</v>
      </c>
      <c r="F181" s="55">
        <v>864</v>
      </c>
      <c r="G181" s="55">
        <v>743</v>
      </c>
      <c r="H181" s="55">
        <v>882</v>
      </c>
      <c r="I181" s="55">
        <v>949</v>
      </c>
      <c r="J181" s="55">
        <v>1032</v>
      </c>
      <c r="K181" s="55">
        <v>951</v>
      </c>
      <c r="L181" s="55">
        <v>736</v>
      </c>
      <c r="M181" s="55">
        <v>773</v>
      </c>
      <c r="N181" s="55">
        <v>788</v>
      </c>
      <c r="O181" s="56">
        <f t="shared" si="18"/>
        <v>9729</v>
      </c>
    </row>
    <row r="182" spans="1:15" ht="30" customHeight="1">
      <c r="A182" s="77"/>
      <c r="B182" s="79" t="s">
        <v>480</v>
      </c>
      <c r="C182" s="55">
        <v>2088</v>
      </c>
      <c r="D182" s="55">
        <v>1518</v>
      </c>
      <c r="E182" s="55">
        <v>1562</v>
      </c>
      <c r="F182" s="55">
        <v>2081</v>
      </c>
      <c r="G182" s="55">
        <v>2130</v>
      </c>
      <c r="H182" s="55">
        <v>1809</v>
      </c>
      <c r="I182" s="55">
        <v>1768</v>
      </c>
      <c r="J182" s="55">
        <v>1829</v>
      </c>
      <c r="K182" s="55">
        <v>1787</v>
      </c>
      <c r="L182" s="55">
        <v>1751</v>
      </c>
      <c r="M182" s="55">
        <v>1753</v>
      </c>
      <c r="N182" s="55">
        <v>1681</v>
      </c>
      <c r="O182" s="56">
        <f t="shared" si="18"/>
        <v>21757</v>
      </c>
    </row>
    <row r="183" spans="1:15" ht="30" customHeight="1">
      <c r="A183" s="77"/>
      <c r="B183" s="33" t="s">
        <v>481</v>
      </c>
      <c r="C183" s="56">
        <f>SUM(C184:C191)</f>
        <v>3695</v>
      </c>
      <c r="D183" s="56">
        <f aca="true" t="shared" si="25" ref="D183:I183">SUM(D184:D191)</f>
        <v>2551</v>
      </c>
      <c r="E183" s="56">
        <f t="shared" si="25"/>
        <v>2860</v>
      </c>
      <c r="F183" s="56">
        <f t="shared" si="25"/>
        <v>3731</v>
      </c>
      <c r="G183" s="56">
        <f t="shared" si="25"/>
        <v>3383</v>
      </c>
      <c r="H183" s="56">
        <f t="shared" si="25"/>
        <v>3502</v>
      </c>
      <c r="I183" s="56">
        <f t="shared" si="25"/>
        <v>6730</v>
      </c>
      <c r="J183" s="56">
        <f>SUM(J184:J191)</f>
        <v>11659</v>
      </c>
      <c r="K183" s="56">
        <f>SUM(K184:K191)</f>
        <v>5179</v>
      </c>
      <c r="L183" s="56">
        <f>SUM(L184:L191)</f>
        <v>3908</v>
      </c>
      <c r="M183" s="56">
        <f>SUM(M184:M191)</f>
        <v>3312</v>
      </c>
      <c r="N183" s="56">
        <f>SUM(N184:N191)</f>
        <v>2539</v>
      </c>
      <c r="O183" s="56">
        <f t="shared" si="18"/>
        <v>53049</v>
      </c>
    </row>
    <row r="184" spans="1:15" ht="30" customHeight="1">
      <c r="A184" s="77"/>
      <c r="B184" s="79" t="s">
        <v>482</v>
      </c>
      <c r="C184" s="55">
        <v>782</v>
      </c>
      <c r="D184" s="55">
        <v>654</v>
      </c>
      <c r="E184" s="55">
        <v>709</v>
      </c>
      <c r="F184" s="55">
        <v>998</v>
      </c>
      <c r="G184" s="55">
        <v>839</v>
      </c>
      <c r="H184" s="55">
        <v>871</v>
      </c>
      <c r="I184" s="55">
        <v>1600</v>
      </c>
      <c r="J184" s="55">
        <v>3499</v>
      </c>
      <c r="K184" s="55">
        <v>1188</v>
      </c>
      <c r="L184" s="55">
        <v>1237</v>
      </c>
      <c r="M184" s="55">
        <v>786</v>
      </c>
      <c r="N184" s="55">
        <v>710</v>
      </c>
      <c r="O184" s="56">
        <f t="shared" si="18"/>
        <v>13873</v>
      </c>
    </row>
    <row r="185" spans="1:15" ht="30" customHeight="1">
      <c r="A185" s="77"/>
      <c r="B185" s="79" t="s">
        <v>483</v>
      </c>
      <c r="C185" s="55">
        <v>10</v>
      </c>
      <c r="D185" s="55">
        <v>10</v>
      </c>
      <c r="E185" s="55">
        <v>14</v>
      </c>
      <c r="F185" s="55">
        <v>9</v>
      </c>
      <c r="G185" s="55">
        <v>8</v>
      </c>
      <c r="H185" s="55">
        <v>9</v>
      </c>
      <c r="I185" s="55">
        <v>16</v>
      </c>
      <c r="J185" s="55">
        <v>38</v>
      </c>
      <c r="K185" s="55">
        <v>9</v>
      </c>
      <c r="L185" s="55">
        <v>14</v>
      </c>
      <c r="M185" s="55">
        <v>22</v>
      </c>
      <c r="N185" s="55">
        <v>15</v>
      </c>
      <c r="O185" s="56">
        <f t="shared" si="18"/>
        <v>174</v>
      </c>
    </row>
    <row r="186" spans="1:15" ht="30" customHeight="1">
      <c r="A186" s="77"/>
      <c r="B186" s="79" t="s">
        <v>323</v>
      </c>
      <c r="C186" s="55">
        <v>259</v>
      </c>
      <c r="D186" s="55">
        <v>336</v>
      </c>
      <c r="E186" s="55">
        <v>345</v>
      </c>
      <c r="F186" s="55">
        <v>435</v>
      </c>
      <c r="G186" s="55">
        <v>377</v>
      </c>
      <c r="H186" s="55">
        <v>292</v>
      </c>
      <c r="I186" s="55">
        <v>435</v>
      </c>
      <c r="J186" s="55">
        <v>370</v>
      </c>
      <c r="K186" s="55">
        <v>323</v>
      </c>
      <c r="L186" s="55">
        <v>327</v>
      </c>
      <c r="M186" s="55">
        <v>414</v>
      </c>
      <c r="N186" s="55">
        <v>215</v>
      </c>
      <c r="O186" s="56">
        <f t="shared" si="18"/>
        <v>4128</v>
      </c>
    </row>
    <row r="187" spans="1:15" ht="30" customHeight="1">
      <c r="A187" s="77"/>
      <c r="B187" s="79" t="s">
        <v>484</v>
      </c>
      <c r="C187" s="55">
        <v>8</v>
      </c>
      <c r="D187" s="55">
        <v>5</v>
      </c>
      <c r="E187" s="55">
        <v>7</v>
      </c>
      <c r="F187" s="55">
        <v>6</v>
      </c>
      <c r="G187" s="55">
        <v>12</v>
      </c>
      <c r="H187" s="55">
        <v>8</v>
      </c>
      <c r="I187" s="55">
        <v>13</v>
      </c>
      <c r="J187" s="55">
        <v>15</v>
      </c>
      <c r="K187" s="55">
        <v>17</v>
      </c>
      <c r="L187" s="55">
        <v>8</v>
      </c>
      <c r="M187" s="55">
        <v>7</v>
      </c>
      <c r="N187" s="55">
        <v>8</v>
      </c>
      <c r="O187" s="56">
        <f aca="true" t="shared" si="26" ref="O187:O238">SUM(C187:N187)</f>
        <v>114</v>
      </c>
    </row>
    <row r="188" spans="1:15" ht="30" customHeight="1">
      <c r="A188" s="77"/>
      <c r="B188" s="79" t="s">
        <v>485</v>
      </c>
      <c r="C188" s="55">
        <v>51</v>
      </c>
      <c r="D188" s="55">
        <v>29</v>
      </c>
      <c r="E188" s="55">
        <v>13</v>
      </c>
      <c r="F188" s="55">
        <v>24</v>
      </c>
      <c r="G188" s="55">
        <v>38</v>
      </c>
      <c r="H188" s="55">
        <v>58</v>
      </c>
      <c r="I188" s="55">
        <v>266</v>
      </c>
      <c r="J188" s="55">
        <v>267</v>
      </c>
      <c r="K188" s="55">
        <v>262</v>
      </c>
      <c r="L188" s="55">
        <v>11</v>
      </c>
      <c r="M188" s="55">
        <v>20</v>
      </c>
      <c r="N188" s="55">
        <v>23</v>
      </c>
      <c r="O188" s="56">
        <f t="shared" si="26"/>
        <v>1062</v>
      </c>
    </row>
    <row r="189" spans="1:15" ht="30" customHeight="1">
      <c r="A189" s="77"/>
      <c r="B189" s="79" t="s">
        <v>486</v>
      </c>
      <c r="C189" s="55">
        <v>2232</v>
      </c>
      <c r="D189" s="55">
        <v>1258</v>
      </c>
      <c r="E189" s="55">
        <v>1462</v>
      </c>
      <c r="F189" s="55">
        <v>1876</v>
      </c>
      <c r="G189" s="55">
        <v>1719</v>
      </c>
      <c r="H189" s="55">
        <v>1932</v>
      </c>
      <c r="I189" s="55">
        <v>3847</v>
      </c>
      <c r="J189" s="55">
        <v>6412</v>
      </c>
      <c r="K189" s="55">
        <v>2984</v>
      </c>
      <c r="L189" s="55">
        <v>1898</v>
      </c>
      <c r="M189" s="55">
        <v>1669</v>
      </c>
      <c r="N189" s="55">
        <v>1260</v>
      </c>
      <c r="O189" s="56">
        <f t="shared" si="26"/>
        <v>28549</v>
      </c>
    </row>
    <row r="190" spans="1:15" ht="30" customHeight="1">
      <c r="A190" s="77"/>
      <c r="B190" s="79" t="s">
        <v>487</v>
      </c>
      <c r="C190" s="55">
        <v>36</v>
      </c>
      <c r="D190" s="55">
        <v>21</v>
      </c>
      <c r="E190" s="55">
        <v>31</v>
      </c>
      <c r="F190" s="55">
        <v>68</v>
      </c>
      <c r="G190" s="55">
        <v>48</v>
      </c>
      <c r="H190" s="55">
        <v>68</v>
      </c>
      <c r="I190" s="55">
        <v>73</v>
      </c>
      <c r="J190" s="55">
        <v>161</v>
      </c>
      <c r="K190" s="55">
        <v>84</v>
      </c>
      <c r="L190" s="55">
        <v>41</v>
      </c>
      <c r="M190" s="55">
        <v>45</v>
      </c>
      <c r="N190" s="55">
        <v>41</v>
      </c>
      <c r="O190" s="56">
        <f t="shared" si="26"/>
        <v>717</v>
      </c>
    </row>
    <row r="191" spans="1:15" ht="30" customHeight="1">
      <c r="A191" s="77"/>
      <c r="B191" s="79" t="s">
        <v>328</v>
      </c>
      <c r="C191" s="55">
        <v>317</v>
      </c>
      <c r="D191" s="55">
        <v>238</v>
      </c>
      <c r="E191" s="55">
        <v>279</v>
      </c>
      <c r="F191" s="55">
        <v>315</v>
      </c>
      <c r="G191" s="55">
        <v>342</v>
      </c>
      <c r="H191" s="55">
        <v>264</v>
      </c>
      <c r="I191" s="55">
        <v>480</v>
      </c>
      <c r="J191" s="55">
        <v>897</v>
      </c>
      <c r="K191" s="55">
        <v>312</v>
      </c>
      <c r="L191" s="55">
        <v>372</v>
      </c>
      <c r="M191" s="55">
        <v>349</v>
      </c>
      <c r="N191" s="55">
        <v>267</v>
      </c>
      <c r="O191" s="56">
        <f t="shared" si="26"/>
        <v>4432</v>
      </c>
    </row>
    <row r="192" spans="1:15" ht="30" customHeight="1">
      <c r="A192" s="77"/>
      <c r="B192" s="33" t="s">
        <v>488</v>
      </c>
      <c r="C192" s="56">
        <f>SUM(C193:C211)</f>
        <v>24619</v>
      </c>
      <c r="D192" s="56">
        <f aca="true" t="shared" si="27" ref="D192:I192">SUM(D193:D211)</f>
        <v>18362</v>
      </c>
      <c r="E192" s="56">
        <f t="shared" si="27"/>
        <v>21843</v>
      </c>
      <c r="F192" s="56">
        <f t="shared" si="27"/>
        <v>29696</v>
      </c>
      <c r="G192" s="56">
        <f t="shared" si="27"/>
        <v>28889</v>
      </c>
      <c r="H192" s="56">
        <f>SUM(H193:H211)</f>
        <v>27305</v>
      </c>
      <c r="I192" s="56">
        <f t="shared" si="27"/>
        <v>30546</v>
      </c>
      <c r="J192" s="56">
        <f>SUM(J193:J211)</f>
        <v>62399</v>
      </c>
      <c r="K192" s="56">
        <f>SUM(K193:K211)</f>
        <v>38932</v>
      </c>
      <c r="L192" s="56">
        <f>SUM(L193:L211)</f>
        <v>30478</v>
      </c>
      <c r="M192" s="56">
        <f>SUM(M193:M211)</f>
        <v>23851</v>
      </c>
      <c r="N192" s="56">
        <f>SUM(N193:N211)</f>
        <v>22502</v>
      </c>
      <c r="O192" s="56">
        <f t="shared" si="26"/>
        <v>359422</v>
      </c>
    </row>
    <row r="193" spans="1:15" ht="30" customHeight="1">
      <c r="A193" s="77"/>
      <c r="B193" s="79" t="s">
        <v>489</v>
      </c>
      <c r="C193" s="55">
        <v>0</v>
      </c>
      <c r="D193" s="55">
        <v>0</v>
      </c>
      <c r="E193" s="55">
        <v>0</v>
      </c>
      <c r="F193" s="55">
        <v>3</v>
      </c>
      <c r="G193" s="55">
        <v>0</v>
      </c>
      <c r="H193" s="55">
        <v>2</v>
      </c>
      <c r="I193" s="55">
        <v>3</v>
      </c>
      <c r="J193" s="55">
        <v>0</v>
      </c>
      <c r="K193" s="55">
        <v>0</v>
      </c>
      <c r="L193" s="55">
        <v>0</v>
      </c>
      <c r="M193" s="55">
        <v>0</v>
      </c>
      <c r="N193" s="55">
        <v>1</v>
      </c>
      <c r="O193" s="56">
        <f t="shared" si="26"/>
        <v>9</v>
      </c>
    </row>
    <row r="194" spans="1:15" ht="30" customHeight="1">
      <c r="A194" s="77"/>
      <c r="B194" s="79" t="s">
        <v>490</v>
      </c>
      <c r="C194" s="55">
        <v>371</v>
      </c>
      <c r="D194" s="55">
        <v>317</v>
      </c>
      <c r="E194" s="55">
        <v>347</v>
      </c>
      <c r="F194" s="55">
        <v>426</v>
      </c>
      <c r="G194" s="55">
        <v>345</v>
      </c>
      <c r="H194" s="55">
        <v>467</v>
      </c>
      <c r="I194" s="55">
        <v>443</v>
      </c>
      <c r="J194" s="55">
        <v>648</v>
      </c>
      <c r="K194" s="55">
        <v>516</v>
      </c>
      <c r="L194" s="55">
        <v>442</v>
      </c>
      <c r="M194" s="55">
        <v>312</v>
      </c>
      <c r="N194" s="55">
        <v>447</v>
      </c>
      <c r="O194" s="56">
        <f t="shared" si="26"/>
        <v>5081</v>
      </c>
    </row>
    <row r="195" spans="1:15" ht="30" customHeight="1">
      <c r="A195" s="77"/>
      <c r="B195" s="79" t="s">
        <v>491</v>
      </c>
      <c r="C195" s="55">
        <v>972</v>
      </c>
      <c r="D195" s="55">
        <v>683</v>
      </c>
      <c r="E195" s="55">
        <v>694</v>
      </c>
      <c r="F195" s="55">
        <v>1206</v>
      </c>
      <c r="G195" s="55">
        <v>919</v>
      </c>
      <c r="H195" s="55">
        <v>838</v>
      </c>
      <c r="I195" s="55">
        <v>1228</v>
      </c>
      <c r="J195" s="55">
        <v>2772</v>
      </c>
      <c r="K195" s="55">
        <v>1467</v>
      </c>
      <c r="L195" s="68">
        <v>928</v>
      </c>
      <c r="M195" s="55">
        <v>951</v>
      </c>
      <c r="N195" s="55">
        <v>839</v>
      </c>
      <c r="O195" s="56">
        <f t="shared" si="26"/>
        <v>13497</v>
      </c>
    </row>
    <row r="196" spans="1:15" ht="30" customHeight="1">
      <c r="A196" s="77"/>
      <c r="B196" s="79" t="s">
        <v>331</v>
      </c>
      <c r="C196" s="55">
        <v>9544</v>
      </c>
      <c r="D196" s="55">
        <v>6738</v>
      </c>
      <c r="E196" s="55">
        <v>8508</v>
      </c>
      <c r="F196" s="55">
        <v>10760</v>
      </c>
      <c r="G196" s="55">
        <v>11719</v>
      </c>
      <c r="H196" s="55">
        <v>9354</v>
      </c>
      <c r="I196" s="55">
        <v>12810</v>
      </c>
      <c r="J196" s="55">
        <v>26118</v>
      </c>
      <c r="K196" s="55">
        <v>12964</v>
      </c>
      <c r="L196" s="55">
        <v>9707</v>
      </c>
      <c r="M196" s="55">
        <v>8441</v>
      </c>
      <c r="N196" s="55">
        <v>8667</v>
      </c>
      <c r="O196" s="56">
        <f t="shared" si="26"/>
        <v>135330</v>
      </c>
    </row>
    <row r="197" spans="1:15" ht="30" customHeight="1">
      <c r="A197" s="77"/>
      <c r="B197" s="79" t="s">
        <v>492</v>
      </c>
      <c r="C197" s="55">
        <v>4645</v>
      </c>
      <c r="D197" s="55">
        <v>2928</v>
      </c>
      <c r="E197" s="55">
        <v>3909</v>
      </c>
      <c r="F197" s="55">
        <v>6185</v>
      </c>
      <c r="G197" s="55">
        <v>4715</v>
      </c>
      <c r="H197" s="55">
        <v>4990</v>
      </c>
      <c r="I197" s="55">
        <v>4953</v>
      </c>
      <c r="J197" s="55">
        <v>15520</v>
      </c>
      <c r="K197" s="55">
        <v>11174</v>
      </c>
      <c r="L197" s="55">
        <v>7396</v>
      </c>
      <c r="M197" s="55">
        <v>5385</v>
      </c>
      <c r="N197" s="55">
        <v>3657</v>
      </c>
      <c r="O197" s="56">
        <f t="shared" si="26"/>
        <v>75457</v>
      </c>
    </row>
    <row r="198" spans="1:15" ht="30" customHeight="1">
      <c r="A198" s="77"/>
      <c r="B198" s="79" t="s">
        <v>493</v>
      </c>
      <c r="C198" s="55">
        <v>316</v>
      </c>
      <c r="D198" s="55">
        <v>328</v>
      </c>
      <c r="E198" s="55">
        <v>369</v>
      </c>
      <c r="F198" s="55">
        <v>360</v>
      </c>
      <c r="G198" s="55">
        <v>590</v>
      </c>
      <c r="H198" s="55">
        <v>409</v>
      </c>
      <c r="I198" s="55">
        <v>366</v>
      </c>
      <c r="J198" s="55">
        <v>538</v>
      </c>
      <c r="K198" s="55">
        <v>355</v>
      </c>
      <c r="L198" s="55">
        <v>374</v>
      </c>
      <c r="M198" s="55">
        <v>477</v>
      </c>
      <c r="N198" s="55">
        <v>387</v>
      </c>
      <c r="O198" s="56">
        <f t="shared" si="26"/>
        <v>4869</v>
      </c>
    </row>
    <row r="199" spans="1:15" ht="30" customHeight="1">
      <c r="A199" s="77"/>
      <c r="B199" s="79" t="s">
        <v>494</v>
      </c>
      <c r="C199" s="55">
        <v>2131</v>
      </c>
      <c r="D199" s="55">
        <v>1961</v>
      </c>
      <c r="E199" s="55">
        <v>2101</v>
      </c>
      <c r="F199" s="55">
        <v>2721</v>
      </c>
      <c r="G199" s="55">
        <v>2541</v>
      </c>
      <c r="H199" s="55">
        <v>2566</v>
      </c>
      <c r="I199" s="55">
        <v>2757</v>
      </c>
      <c r="J199" s="55">
        <v>3151</v>
      </c>
      <c r="K199" s="55">
        <v>2737</v>
      </c>
      <c r="L199" s="55">
        <v>2838</v>
      </c>
      <c r="M199" s="55">
        <v>1991</v>
      </c>
      <c r="N199" s="55">
        <v>2178</v>
      </c>
      <c r="O199" s="56">
        <f t="shared" si="26"/>
        <v>29673</v>
      </c>
    </row>
    <row r="200" spans="1:15" ht="30" customHeight="1">
      <c r="A200" s="77"/>
      <c r="B200" s="79" t="s">
        <v>100</v>
      </c>
      <c r="C200" s="55">
        <v>1</v>
      </c>
      <c r="D200" s="55">
        <v>1</v>
      </c>
      <c r="E200" s="55">
        <v>0</v>
      </c>
      <c r="F200" s="55">
        <v>1</v>
      </c>
      <c r="G200" s="55">
        <v>0</v>
      </c>
      <c r="H200" s="55">
        <v>1</v>
      </c>
      <c r="I200" s="55">
        <v>2</v>
      </c>
      <c r="J200" s="55">
        <v>1</v>
      </c>
      <c r="K200" s="55">
        <v>0</v>
      </c>
      <c r="L200" s="55">
        <v>0</v>
      </c>
      <c r="M200" s="55">
        <v>0</v>
      </c>
      <c r="N200" s="55">
        <v>0</v>
      </c>
      <c r="O200" s="56">
        <f t="shared" si="26"/>
        <v>7</v>
      </c>
    </row>
    <row r="201" spans="1:15" ht="30" customHeight="1">
      <c r="A201" s="77"/>
      <c r="B201" s="79" t="s">
        <v>98</v>
      </c>
      <c r="C201" s="55">
        <v>10</v>
      </c>
      <c r="D201" s="55">
        <v>10</v>
      </c>
      <c r="E201" s="55">
        <v>15</v>
      </c>
      <c r="F201" s="55">
        <v>20</v>
      </c>
      <c r="G201" s="55">
        <v>18</v>
      </c>
      <c r="H201" s="55">
        <v>20</v>
      </c>
      <c r="I201" s="55">
        <v>16</v>
      </c>
      <c r="J201" s="55">
        <v>24</v>
      </c>
      <c r="K201" s="55">
        <v>16</v>
      </c>
      <c r="L201" s="55">
        <v>15</v>
      </c>
      <c r="M201" s="55">
        <v>25</v>
      </c>
      <c r="N201" s="55">
        <v>15</v>
      </c>
      <c r="O201" s="56">
        <f t="shared" si="26"/>
        <v>204</v>
      </c>
    </row>
    <row r="202" spans="1:15" ht="30" customHeight="1">
      <c r="A202" s="77"/>
      <c r="B202" s="79" t="s">
        <v>495</v>
      </c>
      <c r="C202" s="55">
        <v>30</v>
      </c>
      <c r="D202" s="55">
        <v>14</v>
      </c>
      <c r="E202" s="55">
        <v>18</v>
      </c>
      <c r="F202" s="55">
        <v>42</v>
      </c>
      <c r="G202" s="55">
        <v>34</v>
      </c>
      <c r="H202" s="55">
        <v>28</v>
      </c>
      <c r="I202" s="55">
        <v>13</v>
      </c>
      <c r="J202" s="55">
        <v>21</v>
      </c>
      <c r="K202" s="55">
        <v>38</v>
      </c>
      <c r="L202" s="55">
        <v>35</v>
      </c>
      <c r="M202" s="55">
        <v>19</v>
      </c>
      <c r="N202" s="55">
        <v>22</v>
      </c>
      <c r="O202" s="56">
        <f t="shared" si="26"/>
        <v>314</v>
      </c>
    </row>
    <row r="203" spans="1:15" ht="30" customHeight="1">
      <c r="A203" s="77"/>
      <c r="B203" s="79" t="s">
        <v>496</v>
      </c>
      <c r="C203" s="55">
        <v>4</v>
      </c>
      <c r="D203" s="55">
        <v>0</v>
      </c>
      <c r="E203" s="55">
        <v>1</v>
      </c>
      <c r="F203" s="55">
        <v>1</v>
      </c>
      <c r="G203" s="55">
        <v>3</v>
      </c>
      <c r="H203" s="68">
        <v>1</v>
      </c>
      <c r="I203" s="55">
        <v>3</v>
      </c>
      <c r="J203" s="55">
        <v>9</v>
      </c>
      <c r="K203" s="55">
        <v>2</v>
      </c>
      <c r="L203" s="55">
        <v>1</v>
      </c>
      <c r="M203" s="55">
        <v>2</v>
      </c>
      <c r="N203" s="55">
        <v>1</v>
      </c>
      <c r="O203" s="56">
        <f t="shared" si="26"/>
        <v>28</v>
      </c>
    </row>
    <row r="204" spans="1:15" ht="30" customHeight="1">
      <c r="A204" s="77"/>
      <c r="B204" s="79" t="s">
        <v>497</v>
      </c>
      <c r="C204" s="55">
        <v>709</v>
      </c>
      <c r="D204" s="55">
        <v>565</v>
      </c>
      <c r="E204" s="55">
        <v>652</v>
      </c>
      <c r="F204" s="55">
        <v>785</v>
      </c>
      <c r="G204" s="55">
        <v>921</v>
      </c>
      <c r="H204" s="55">
        <v>808</v>
      </c>
      <c r="I204" s="55">
        <v>898</v>
      </c>
      <c r="J204" s="55">
        <v>1645</v>
      </c>
      <c r="K204" s="55">
        <v>965</v>
      </c>
      <c r="L204" s="55">
        <v>840</v>
      </c>
      <c r="M204" s="55">
        <v>582</v>
      </c>
      <c r="N204" s="55">
        <v>629</v>
      </c>
      <c r="O204" s="56">
        <f t="shared" si="26"/>
        <v>9999</v>
      </c>
    </row>
    <row r="205" spans="1:15" ht="30" customHeight="1">
      <c r="A205" s="77"/>
      <c r="B205" s="79" t="s">
        <v>338</v>
      </c>
      <c r="C205" s="55">
        <v>117</v>
      </c>
      <c r="D205" s="55">
        <v>92</v>
      </c>
      <c r="E205" s="55">
        <v>124</v>
      </c>
      <c r="F205" s="55">
        <v>151</v>
      </c>
      <c r="G205" s="55">
        <v>145</v>
      </c>
      <c r="H205" s="55">
        <v>174</v>
      </c>
      <c r="I205" s="55">
        <v>201</v>
      </c>
      <c r="J205" s="55">
        <v>224</v>
      </c>
      <c r="K205" s="55">
        <v>151</v>
      </c>
      <c r="L205" s="55">
        <v>148</v>
      </c>
      <c r="M205" s="55">
        <v>125</v>
      </c>
      <c r="N205" s="55">
        <v>125</v>
      </c>
      <c r="O205" s="56">
        <f t="shared" si="26"/>
        <v>1777</v>
      </c>
    </row>
    <row r="206" spans="1:15" ht="30" customHeight="1">
      <c r="A206" s="77"/>
      <c r="B206" s="79" t="s">
        <v>498</v>
      </c>
      <c r="C206" s="55">
        <v>1</v>
      </c>
      <c r="D206" s="55">
        <v>0</v>
      </c>
      <c r="E206" s="55">
        <v>2</v>
      </c>
      <c r="F206" s="55">
        <v>0</v>
      </c>
      <c r="G206" s="55">
        <v>2</v>
      </c>
      <c r="H206" s="55">
        <v>1</v>
      </c>
      <c r="I206" s="55">
        <v>1</v>
      </c>
      <c r="J206" s="55">
        <v>0</v>
      </c>
      <c r="K206" s="55">
        <v>0</v>
      </c>
      <c r="L206" s="55">
        <v>0</v>
      </c>
      <c r="M206" s="55">
        <v>1</v>
      </c>
      <c r="N206" s="55">
        <v>1</v>
      </c>
      <c r="O206" s="56">
        <f t="shared" si="26"/>
        <v>9</v>
      </c>
    </row>
    <row r="207" spans="1:15" ht="30" customHeight="1">
      <c r="A207" s="77"/>
      <c r="B207" s="79" t="s">
        <v>499</v>
      </c>
      <c r="C207" s="55">
        <v>797</v>
      </c>
      <c r="D207" s="55">
        <v>600</v>
      </c>
      <c r="E207" s="55">
        <v>786</v>
      </c>
      <c r="F207" s="55">
        <v>941</v>
      </c>
      <c r="G207" s="55">
        <v>1457</v>
      </c>
      <c r="H207" s="55">
        <v>956</v>
      </c>
      <c r="I207" s="55">
        <v>1048</v>
      </c>
      <c r="J207" s="55">
        <v>1358</v>
      </c>
      <c r="K207" s="55">
        <v>1102</v>
      </c>
      <c r="L207" s="55">
        <v>801</v>
      </c>
      <c r="M207" s="55">
        <v>946</v>
      </c>
      <c r="N207" s="55">
        <v>849</v>
      </c>
      <c r="O207" s="56">
        <f t="shared" si="26"/>
        <v>11641</v>
      </c>
    </row>
    <row r="208" spans="1:15" ht="30" customHeight="1">
      <c r="A208" s="77"/>
      <c r="B208" s="79" t="s">
        <v>500</v>
      </c>
      <c r="C208" s="55">
        <v>932</v>
      </c>
      <c r="D208" s="55">
        <v>775</v>
      </c>
      <c r="E208" s="55">
        <v>689</v>
      </c>
      <c r="F208" s="55">
        <v>1102</v>
      </c>
      <c r="G208" s="55">
        <v>960</v>
      </c>
      <c r="H208" s="55">
        <v>955</v>
      </c>
      <c r="I208" s="55">
        <v>1140</v>
      </c>
      <c r="J208" s="55">
        <v>2225</v>
      </c>
      <c r="K208" s="55">
        <v>975</v>
      </c>
      <c r="L208" s="55">
        <v>1256</v>
      </c>
      <c r="M208" s="55">
        <v>753</v>
      </c>
      <c r="N208" s="55">
        <v>784</v>
      </c>
      <c r="O208" s="56">
        <f t="shared" si="26"/>
        <v>12546</v>
      </c>
    </row>
    <row r="209" spans="1:15" ht="30" customHeight="1">
      <c r="A209" s="77"/>
      <c r="B209" s="79" t="s">
        <v>501</v>
      </c>
      <c r="C209" s="55">
        <v>3932</v>
      </c>
      <c r="D209" s="55">
        <v>3252</v>
      </c>
      <c r="E209" s="55">
        <v>3488</v>
      </c>
      <c r="F209" s="55">
        <v>4870</v>
      </c>
      <c r="G209" s="55">
        <v>4232</v>
      </c>
      <c r="H209" s="55">
        <v>5526</v>
      </c>
      <c r="I209" s="55">
        <v>4520</v>
      </c>
      <c r="J209" s="55">
        <v>7994</v>
      </c>
      <c r="K209" s="55">
        <v>6323</v>
      </c>
      <c r="L209" s="55">
        <v>5567</v>
      </c>
      <c r="M209" s="55">
        <v>3731</v>
      </c>
      <c r="N209" s="55">
        <v>3732</v>
      </c>
      <c r="O209" s="56">
        <f t="shared" si="26"/>
        <v>57167</v>
      </c>
    </row>
    <row r="210" spans="1:15" ht="30" customHeight="1">
      <c r="A210" s="77"/>
      <c r="B210" s="79" t="s">
        <v>343</v>
      </c>
      <c r="C210" s="55">
        <v>7</v>
      </c>
      <c r="D210" s="55">
        <v>7</v>
      </c>
      <c r="E210" s="55">
        <v>19</v>
      </c>
      <c r="F210" s="55">
        <v>10</v>
      </c>
      <c r="G210" s="55">
        <v>7</v>
      </c>
      <c r="H210" s="55">
        <v>28</v>
      </c>
      <c r="I210" s="55">
        <v>10</v>
      </c>
      <c r="J210" s="55">
        <v>15</v>
      </c>
      <c r="K210" s="55">
        <v>12</v>
      </c>
      <c r="L210" s="55">
        <v>9</v>
      </c>
      <c r="M210" s="55">
        <v>7</v>
      </c>
      <c r="N210" s="55">
        <v>11</v>
      </c>
      <c r="O210" s="56">
        <f t="shared" si="26"/>
        <v>142</v>
      </c>
    </row>
    <row r="211" spans="1:15" ht="30" customHeight="1">
      <c r="A211" s="77"/>
      <c r="B211" s="79" t="s">
        <v>502</v>
      </c>
      <c r="C211" s="55">
        <v>100</v>
      </c>
      <c r="D211" s="55">
        <v>91</v>
      </c>
      <c r="E211" s="55">
        <v>121</v>
      </c>
      <c r="F211" s="55">
        <v>112</v>
      </c>
      <c r="G211" s="55">
        <v>281</v>
      </c>
      <c r="H211" s="55">
        <v>181</v>
      </c>
      <c r="I211" s="55">
        <v>134</v>
      </c>
      <c r="J211" s="55">
        <v>136</v>
      </c>
      <c r="K211" s="55">
        <v>135</v>
      </c>
      <c r="L211" s="55">
        <v>121</v>
      </c>
      <c r="M211" s="55">
        <v>103</v>
      </c>
      <c r="N211" s="55">
        <v>157</v>
      </c>
      <c r="O211" s="56">
        <f t="shared" si="26"/>
        <v>1672</v>
      </c>
    </row>
    <row r="212" spans="1:15" ht="30" customHeight="1">
      <c r="A212" s="77"/>
      <c r="B212" s="84" t="s">
        <v>503</v>
      </c>
      <c r="C212" s="87">
        <f>C213+C216+C222+C226</f>
        <v>4844</v>
      </c>
      <c r="D212" s="87">
        <f aca="true" t="shared" si="28" ref="D212:O212">D213+D216+D222+D226</f>
        <v>2621</v>
      </c>
      <c r="E212" s="87">
        <f t="shared" si="28"/>
        <v>2142</v>
      </c>
      <c r="F212" s="87">
        <f t="shared" si="28"/>
        <v>4117</v>
      </c>
      <c r="G212" s="87">
        <f t="shared" si="28"/>
        <v>4356</v>
      </c>
      <c r="H212" s="87">
        <f t="shared" si="28"/>
        <v>4509</v>
      </c>
      <c r="I212" s="87">
        <f t="shared" si="28"/>
        <v>5363</v>
      </c>
      <c r="J212" s="87">
        <f t="shared" si="28"/>
        <v>7842</v>
      </c>
      <c r="K212" s="87">
        <f t="shared" si="28"/>
        <v>7887</v>
      </c>
      <c r="L212" s="87">
        <f t="shared" si="28"/>
        <v>7370</v>
      </c>
      <c r="M212" s="87">
        <f t="shared" si="28"/>
        <v>4818</v>
      </c>
      <c r="N212" s="87">
        <f t="shared" si="28"/>
        <v>3524</v>
      </c>
      <c r="O212" s="87">
        <f t="shared" si="28"/>
        <v>59393</v>
      </c>
    </row>
    <row r="213" spans="1:15" ht="30" customHeight="1">
      <c r="A213" s="77"/>
      <c r="B213" s="33" t="s">
        <v>504</v>
      </c>
      <c r="C213" s="56">
        <f>SUM(C214:C215)</f>
        <v>4805</v>
      </c>
      <c r="D213" s="56">
        <f aca="true" t="shared" si="29" ref="D213:I213">SUM(D214:D215)</f>
        <v>2615</v>
      </c>
      <c r="E213" s="56">
        <f t="shared" si="29"/>
        <v>2134</v>
      </c>
      <c r="F213" s="56">
        <f t="shared" si="29"/>
        <v>4104</v>
      </c>
      <c r="G213" s="56">
        <f t="shared" si="29"/>
        <v>4333</v>
      </c>
      <c r="H213" s="56">
        <f t="shared" si="29"/>
        <v>4491</v>
      </c>
      <c r="I213" s="56">
        <f t="shared" si="29"/>
        <v>5298</v>
      </c>
      <c r="J213" s="56">
        <f>SUM(J214:J215)</f>
        <v>7791</v>
      </c>
      <c r="K213" s="56">
        <f>SUM(K214:K215)</f>
        <v>7871</v>
      </c>
      <c r="L213" s="56">
        <f>SUM(L214:L215)</f>
        <v>7178</v>
      </c>
      <c r="M213" s="56">
        <f>SUM(M214:M215)</f>
        <v>4799</v>
      </c>
      <c r="N213" s="56">
        <f>SUM(N214:N215)</f>
        <v>3507</v>
      </c>
      <c r="O213" s="56">
        <f t="shared" si="26"/>
        <v>58926</v>
      </c>
    </row>
    <row r="214" spans="1:15" ht="30" customHeight="1">
      <c r="A214" s="77"/>
      <c r="B214" s="79" t="s">
        <v>505</v>
      </c>
      <c r="C214" s="55">
        <v>4700</v>
      </c>
      <c r="D214" s="55">
        <v>2534</v>
      </c>
      <c r="E214" s="55">
        <v>2050</v>
      </c>
      <c r="F214" s="55">
        <v>3977</v>
      </c>
      <c r="G214" s="55">
        <v>4211</v>
      </c>
      <c r="H214" s="55">
        <v>4361</v>
      </c>
      <c r="I214" s="55">
        <v>5168</v>
      </c>
      <c r="J214" s="55">
        <v>7656</v>
      </c>
      <c r="K214" s="55">
        <v>7765</v>
      </c>
      <c r="L214" s="55">
        <v>7070</v>
      </c>
      <c r="M214" s="55">
        <v>4660</v>
      </c>
      <c r="N214" s="55">
        <v>3371</v>
      </c>
      <c r="O214" s="56">
        <f t="shared" si="26"/>
        <v>57523</v>
      </c>
    </row>
    <row r="215" spans="1:15" ht="30" customHeight="1">
      <c r="A215" s="77"/>
      <c r="B215" s="79" t="s">
        <v>506</v>
      </c>
      <c r="C215" s="55">
        <v>105</v>
      </c>
      <c r="D215" s="55">
        <v>81</v>
      </c>
      <c r="E215" s="55">
        <v>84</v>
      </c>
      <c r="F215" s="55">
        <v>127</v>
      </c>
      <c r="G215" s="55">
        <v>122</v>
      </c>
      <c r="H215" s="55">
        <v>130</v>
      </c>
      <c r="I215" s="55">
        <v>130</v>
      </c>
      <c r="J215" s="55">
        <v>135</v>
      </c>
      <c r="K215" s="55">
        <v>106</v>
      </c>
      <c r="L215" s="55">
        <v>108</v>
      </c>
      <c r="M215" s="55">
        <v>139</v>
      </c>
      <c r="N215" s="55">
        <v>136</v>
      </c>
      <c r="O215" s="56">
        <f t="shared" si="26"/>
        <v>1403</v>
      </c>
    </row>
    <row r="216" spans="1:15" ht="30" customHeight="1">
      <c r="A216" s="77"/>
      <c r="B216" s="33" t="s">
        <v>507</v>
      </c>
      <c r="C216" s="56">
        <f>SUM(C217:C221)</f>
        <v>37</v>
      </c>
      <c r="D216" s="56">
        <f aca="true" t="shared" si="30" ref="D216:I216">SUM(D217:D221)</f>
        <v>5</v>
      </c>
      <c r="E216" s="56">
        <f t="shared" si="30"/>
        <v>4</v>
      </c>
      <c r="F216" s="56">
        <f t="shared" si="30"/>
        <v>8</v>
      </c>
      <c r="G216" s="56">
        <f t="shared" si="30"/>
        <v>20</v>
      </c>
      <c r="H216" s="56">
        <f t="shared" si="30"/>
        <v>14</v>
      </c>
      <c r="I216" s="56">
        <f t="shared" si="30"/>
        <v>60</v>
      </c>
      <c r="J216" s="56">
        <f>SUM(J217:J221)</f>
        <v>49</v>
      </c>
      <c r="K216" s="56">
        <f>SUM(K217:K221)</f>
        <v>15</v>
      </c>
      <c r="L216" s="56">
        <f>SUM(L217:L221)</f>
        <v>189</v>
      </c>
      <c r="M216" s="56">
        <f>SUM(M217:M221)</f>
        <v>14</v>
      </c>
      <c r="N216" s="56">
        <f>SUM(N217:N221)</f>
        <v>11</v>
      </c>
      <c r="O216" s="56">
        <f t="shared" si="26"/>
        <v>426</v>
      </c>
    </row>
    <row r="217" spans="1:15" ht="30" customHeight="1">
      <c r="A217" s="77"/>
      <c r="B217" s="79" t="s">
        <v>508</v>
      </c>
      <c r="C217" s="55">
        <v>37</v>
      </c>
      <c r="D217" s="55">
        <v>5</v>
      </c>
      <c r="E217" s="55">
        <v>4</v>
      </c>
      <c r="F217" s="55">
        <v>8</v>
      </c>
      <c r="G217" s="55">
        <v>19</v>
      </c>
      <c r="H217" s="55">
        <v>14</v>
      </c>
      <c r="I217" s="55">
        <v>60</v>
      </c>
      <c r="J217" s="55">
        <v>49</v>
      </c>
      <c r="K217" s="55">
        <v>15</v>
      </c>
      <c r="L217" s="55">
        <v>189</v>
      </c>
      <c r="M217" s="55">
        <v>14</v>
      </c>
      <c r="N217" s="55">
        <v>11</v>
      </c>
      <c r="O217" s="56">
        <f t="shared" si="26"/>
        <v>425</v>
      </c>
    </row>
    <row r="218" spans="1:15" ht="30" customHeight="1">
      <c r="A218" s="77"/>
      <c r="B218" s="79" t="s">
        <v>509</v>
      </c>
      <c r="C218" s="55">
        <v>0</v>
      </c>
      <c r="D218" s="55">
        <v>0</v>
      </c>
      <c r="E218" s="55">
        <v>0</v>
      </c>
      <c r="F218" s="55">
        <v>0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0</v>
      </c>
      <c r="O218" s="56">
        <f t="shared" si="26"/>
        <v>0</v>
      </c>
    </row>
    <row r="219" spans="1:15" s="13" customFormat="1" ht="30.75" customHeight="1">
      <c r="A219" s="72"/>
      <c r="B219" s="79" t="s">
        <v>510</v>
      </c>
      <c r="C219" s="55">
        <v>0</v>
      </c>
      <c r="D219" s="55">
        <v>0</v>
      </c>
      <c r="E219" s="55">
        <v>0</v>
      </c>
      <c r="F219" s="55">
        <v>0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6">
        <f t="shared" si="26"/>
        <v>0</v>
      </c>
    </row>
    <row r="220" spans="1:15" ht="31.5">
      <c r="A220" s="77"/>
      <c r="B220" s="79" t="s">
        <v>511</v>
      </c>
      <c r="C220" s="55">
        <v>0</v>
      </c>
      <c r="D220" s="55">
        <v>0</v>
      </c>
      <c r="E220" s="55">
        <v>0</v>
      </c>
      <c r="F220" s="55">
        <v>0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6">
        <f t="shared" si="26"/>
        <v>0</v>
      </c>
    </row>
    <row r="221" spans="1:15" ht="31.5">
      <c r="A221" s="77"/>
      <c r="B221" s="79" t="s">
        <v>512</v>
      </c>
      <c r="C221" s="55">
        <v>0</v>
      </c>
      <c r="D221" s="55">
        <v>0</v>
      </c>
      <c r="E221" s="55">
        <v>0</v>
      </c>
      <c r="F221" s="55">
        <v>0</v>
      </c>
      <c r="G221" s="55">
        <v>1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6">
        <f t="shared" si="26"/>
        <v>1</v>
      </c>
    </row>
    <row r="222" spans="1:15" ht="27.75" customHeight="1">
      <c r="A222" s="77"/>
      <c r="B222" s="33" t="s">
        <v>513</v>
      </c>
      <c r="C222" s="56">
        <f>SUM(C223:C225)</f>
        <v>0</v>
      </c>
      <c r="D222" s="56">
        <f aca="true" t="shared" si="31" ref="D222:I222">SUM(D223:D225)</f>
        <v>0</v>
      </c>
      <c r="E222" s="56">
        <f t="shared" si="31"/>
        <v>0</v>
      </c>
      <c r="F222" s="56">
        <f t="shared" si="31"/>
        <v>0</v>
      </c>
      <c r="G222" s="56">
        <f t="shared" si="31"/>
        <v>0</v>
      </c>
      <c r="H222" s="56">
        <f t="shared" si="31"/>
        <v>0</v>
      </c>
      <c r="I222" s="56">
        <f t="shared" si="31"/>
        <v>0</v>
      </c>
      <c r="J222" s="56">
        <f>SUM(J223:J225)</f>
        <v>0</v>
      </c>
      <c r="K222" s="56">
        <f>SUM(K223:K225)</f>
        <v>0</v>
      </c>
      <c r="L222" s="56">
        <f>SUM(L223:L225)</f>
        <v>0</v>
      </c>
      <c r="M222" s="56">
        <f>SUM(M223:M225)</f>
        <v>0</v>
      </c>
      <c r="N222" s="56">
        <f>SUM(N223:N225)</f>
        <v>0</v>
      </c>
      <c r="O222" s="56">
        <f t="shared" si="26"/>
        <v>0</v>
      </c>
    </row>
    <row r="223" spans="1:15" ht="31.5">
      <c r="A223" s="77"/>
      <c r="B223" s="79" t="s">
        <v>514</v>
      </c>
      <c r="C223" s="55">
        <v>0</v>
      </c>
      <c r="D223" s="55">
        <v>0</v>
      </c>
      <c r="E223" s="55">
        <v>0</v>
      </c>
      <c r="F223" s="55">
        <v>0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6">
        <f t="shared" si="26"/>
        <v>0</v>
      </c>
    </row>
    <row r="224" spans="1:15" ht="31.5">
      <c r="A224" s="77"/>
      <c r="B224" s="79" t="s">
        <v>515</v>
      </c>
      <c r="C224" s="55">
        <v>0</v>
      </c>
      <c r="D224" s="55">
        <v>0</v>
      </c>
      <c r="E224" s="55">
        <v>0</v>
      </c>
      <c r="F224" s="55">
        <v>0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55">
        <v>0</v>
      </c>
      <c r="O224" s="56">
        <f t="shared" si="26"/>
        <v>0</v>
      </c>
    </row>
    <row r="225" spans="1:15" ht="31.5">
      <c r="A225" s="77"/>
      <c r="B225" s="79" t="s">
        <v>516</v>
      </c>
      <c r="C225" s="55">
        <v>0</v>
      </c>
      <c r="D225" s="55">
        <v>0</v>
      </c>
      <c r="E225" s="55">
        <v>0</v>
      </c>
      <c r="F225" s="55">
        <v>0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6">
        <f t="shared" si="26"/>
        <v>0</v>
      </c>
    </row>
    <row r="226" spans="1:15" ht="31.5">
      <c r="A226" s="77"/>
      <c r="B226" s="33" t="s">
        <v>517</v>
      </c>
      <c r="C226" s="56">
        <f>SUM(C227:C230)</f>
        <v>2</v>
      </c>
      <c r="D226" s="56">
        <f aca="true" t="shared" si="32" ref="D226:I226">SUM(D227:D230)</f>
        <v>1</v>
      </c>
      <c r="E226" s="56">
        <f t="shared" si="32"/>
        <v>4</v>
      </c>
      <c r="F226" s="56">
        <f t="shared" si="32"/>
        <v>5</v>
      </c>
      <c r="G226" s="56">
        <f t="shared" si="32"/>
        <v>3</v>
      </c>
      <c r="H226" s="56">
        <f t="shared" si="32"/>
        <v>4</v>
      </c>
      <c r="I226" s="56">
        <f t="shared" si="32"/>
        <v>5</v>
      </c>
      <c r="J226" s="56">
        <f>SUM(J227:J230)</f>
        <v>2</v>
      </c>
      <c r="K226" s="56">
        <f>SUM(K227:K230)</f>
        <v>1</v>
      </c>
      <c r="L226" s="56">
        <f>SUM(L227:L230)</f>
        <v>3</v>
      </c>
      <c r="M226" s="56">
        <f>SUM(M227:M230)</f>
        <v>5</v>
      </c>
      <c r="N226" s="56">
        <f>SUM(N227:N230)</f>
        <v>6</v>
      </c>
      <c r="O226" s="56">
        <f t="shared" si="26"/>
        <v>41</v>
      </c>
    </row>
    <row r="227" spans="1:15" ht="31.5">
      <c r="A227" s="77"/>
      <c r="B227" s="79" t="s">
        <v>345</v>
      </c>
      <c r="C227" s="55">
        <v>0</v>
      </c>
      <c r="D227" s="55">
        <v>0</v>
      </c>
      <c r="E227" s="55">
        <v>0</v>
      </c>
      <c r="F227" s="55">
        <v>3</v>
      </c>
      <c r="G227" s="55">
        <v>2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6">
        <f t="shared" si="26"/>
        <v>5</v>
      </c>
    </row>
    <row r="228" spans="1:15" ht="31.5">
      <c r="A228" s="77"/>
      <c r="B228" s="79" t="s">
        <v>519</v>
      </c>
      <c r="C228" s="55">
        <v>0</v>
      </c>
      <c r="D228" s="55">
        <v>0</v>
      </c>
      <c r="E228" s="55">
        <v>0</v>
      </c>
      <c r="F228" s="55">
        <v>0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6">
        <f t="shared" si="26"/>
        <v>0</v>
      </c>
    </row>
    <row r="229" spans="1:15" ht="31.5">
      <c r="A229" s="77"/>
      <c r="B229" s="79" t="s">
        <v>518</v>
      </c>
      <c r="C229" s="55">
        <v>0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6">
        <f t="shared" si="26"/>
        <v>0</v>
      </c>
    </row>
    <row r="230" spans="1:15" ht="31.5">
      <c r="A230" s="77"/>
      <c r="B230" s="79" t="s">
        <v>520</v>
      </c>
      <c r="C230" s="55">
        <v>2</v>
      </c>
      <c r="D230" s="55">
        <v>1</v>
      </c>
      <c r="E230" s="55">
        <v>4</v>
      </c>
      <c r="F230" s="55">
        <v>2</v>
      </c>
      <c r="G230" s="55">
        <v>1</v>
      </c>
      <c r="H230" s="55">
        <v>4</v>
      </c>
      <c r="I230" s="55">
        <v>5</v>
      </c>
      <c r="J230" s="55">
        <v>2</v>
      </c>
      <c r="K230" s="55">
        <v>1</v>
      </c>
      <c r="L230" s="55">
        <v>3</v>
      </c>
      <c r="M230" s="55">
        <v>5</v>
      </c>
      <c r="N230" s="55">
        <v>6</v>
      </c>
      <c r="O230" s="56">
        <f t="shared" si="26"/>
        <v>36</v>
      </c>
    </row>
    <row r="231" spans="1:15" ht="27.75" customHeight="1">
      <c r="A231" s="77"/>
      <c r="B231" s="80" t="s">
        <v>105</v>
      </c>
      <c r="C231" s="59">
        <f>C232+C235</f>
        <v>536</v>
      </c>
      <c r="D231" s="59">
        <f aca="true" t="shared" si="33" ref="D231:O231">D232+D235</f>
        <v>382</v>
      </c>
      <c r="E231" s="59">
        <f t="shared" si="33"/>
        <v>516</v>
      </c>
      <c r="F231" s="59">
        <f t="shared" si="33"/>
        <v>483</v>
      </c>
      <c r="G231" s="59">
        <f t="shared" si="33"/>
        <v>396</v>
      </c>
      <c r="H231" s="59">
        <f t="shared" si="33"/>
        <v>612</v>
      </c>
      <c r="I231" s="59">
        <f t="shared" si="33"/>
        <v>321</v>
      </c>
      <c r="J231" s="59">
        <f t="shared" si="33"/>
        <v>605</v>
      </c>
      <c r="K231" s="59">
        <f t="shared" si="33"/>
        <v>730</v>
      </c>
      <c r="L231" s="59">
        <f t="shared" si="33"/>
        <v>866</v>
      </c>
      <c r="M231" s="59">
        <f t="shared" si="33"/>
        <v>937</v>
      </c>
      <c r="N231" s="59">
        <f t="shared" si="33"/>
        <v>4392</v>
      </c>
      <c r="O231" s="59">
        <f t="shared" si="33"/>
        <v>10776</v>
      </c>
    </row>
    <row r="232" spans="1:15" ht="36" customHeight="1">
      <c r="A232" s="77"/>
      <c r="B232" s="84" t="s">
        <v>521</v>
      </c>
      <c r="C232" s="87">
        <f>SUM(C233:C234)</f>
        <v>0</v>
      </c>
      <c r="D232" s="87">
        <f aca="true" t="shared" si="34" ref="D232:O232">SUM(D233:D234)</f>
        <v>0</v>
      </c>
      <c r="E232" s="87">
        <f t="shared" si="34"/>
        <v>0</v>
      </c>
      <c r="F232" s="87">
        <f t="shared" si="34"/>
        <v>0</v>
      </c>
      <c r="G232" s="87">
        <f t="shared" si="34"/>
        <v>0</v>
      </c>
      <c r="H232" s="87">
        <f t="shared" si="34"/>
        <v>0</v>
      </c>
      <c r="I232" s="87">
        <f t="shared" si="34"/>
        <v>0</v>
      </c>
      <c r="J232" s="87">
        <f t="shared" si="34"/>
        <v>0</v>
      </c>
      <c r="K232" s="87">
        <f t="shared" si="34"/>
        <v>0</v>
      </c>
      <c r="L232" s="87">
        <f t="shared" si="34"/>
        <v>0</v>
      </c>
      <c r="M232" s="87">
        <f t="shared" si="34"/>
        <v>0</v>
      </c>
      <c r="N232" s="87">
        <f t="shared" si="34"/>
        <v>0</v>
      </c>
      <c r="O232" s="87">
        <f t="shared" si="34"/>
        <v>0</v>
      </c>
    </row>
    <row r="233" spans="1:15" ht="31.5">
      <c r="A233" s="77"/>
      <c r="B233" s="81" t="s">
        <v>346</v>
      </c>
      <c r="C233" s="58"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58">
        <v>0</v>
      </c>
      <c r="N233" s="58">
        <v>0</v>
      </c>
      <c r="O233" s="59">
        <f t="shared" si="26"/>
        <v>0</v>
      </c>
    </row>
    <row r="234" spans="1:15" ht="31.5">
      <c r="A234" s="77"/>
      <c r="B234" s="81" t="s">
        <v>522</v>
      </c>
      <c r="C234" s="58">
        <v>0</v>
      </c>
      <c r="D234" s="58">
        <v>0</v>
      </c>
      <c r="E234" s="58">
        <v>0</v>
      </c>
      <c r="F234" s="58">
        <v>0</v>
      </c>
      <c r="G234" s="58">
        <v>0</v>
      </c>
      <c r="H234" s="58">
        <v>0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58">
        <v>0</v>
      </c>
      <c r="O234" s="59">
        <f t="shared" si="26"/>
        <v>0</v>
      </c>
    </row>
    <row r="235" spans="1:15" ht="31.5">
      <c r="A235" s="77"/>
      <c r="B235" s="84" t="s">
        <v>523</v>
      </c>
      <c r="C235" s="87">
        <f>SUM(C236:C238)</f>
        <v>536</v>
      </c>
      <c r="D235" s="87">
        <f aca="true" t="shared" si="35" ref="D235:O235">SUM(D236:D238)</f>
        <v>382</v>
      </c>
      <c r="E235" s="87">
        <f t="shared" si="35"/>
        <v>516</v>
      </c>
      <c r="F235" s="87">
        <f t="shared" si="35"/>
        <v>483</v>
      </c>
      <c r="G235" s="87">
        <f t="shared" si="35"/>
        <v>396</v>
      </c>
      <c r="H235" s="87">
        <f t="shared" si="35"/>
        <v>612</v>
      </c>
      <c r="I235" s="87">
        <f t="shared" si="35"/>
        <v>321</v>
      </c>
      <c r="J235" s="87">
        <f t="shared" si="35"/>
        <v>605</v>
      </c>
      <c r="K235" s="87">
        <f t="shared" si="35"/>
        <v>730</v>
      </c>
      <c r="L235" s="87">
        <f t="shared" si="35"/>
        <v>866</v>
      </c>
      <c r="M235" s="87">
        <f t="shared" si="35"/>
        <v>937</v>
      </c>
      <c r="N235" s="87">
        <f t="shared" si="35"/>
        <v>4392</v>
      </c>
      <c r="O235" s="87">
        <f t="shared" si="35"/>
        <v>10776</v>
      </c>
    </row>
    <row r="236" spans="1:15" ht="31.5">
      <c r="A236" s="77"/>
      <c r="B236" s="81" t="s">
        <v>524</v>
      </c>
      <c r="C236" s="58">
        <v>490</v>
      </c>
      <c r="D236" s="58">
        <v>349</v>
      </c>
      <c r="E236" s="58">
        <v>477</v>
      </c>
      <c r="F236" s="58">
        <v>446</v>
      </c>
      <c r="G236" s="58">
        <v>369</v>
      </c>
      <c r="H236" s="58">
        <v>577</v>
      </c>
      <c r="I236" s="58">
        <v>298</v>
      </c>
      <c r="J236" s="58">
        <v>573</v>
      </c>
      <c r="K236" s="58">
        <v>710</v>
      </c>
      <c r="L236" s="58">
        <v>850</v>
      </c>
      <c r="M236" s="58">
        <v>897</v>
      </c>
      <c r="N236" s="58">
        <v>4354</v>
      </c>
      <c r="O236" s="59">
        <f t="shared" si="26"/>
        <v>10390</v>
      </c>
    </row>
    <row r="237" spans="1:15" ht="31.5">
      <c r="A237" s="77"/>
      <c r="B237" s="81" t="s">
        <v>525</v>
      </c>
      <c r="C237" s="58">
        <v>9</v>
      </c>
      <c r="D237" s="58">
        <v>9</v>
      </c>
      <c r="E237" s="58">
        <v>12</v>
      </c>
      <c r="F237" s="58">
        <v>12</v>
      </c>
      <c r="G237" s="58">
        <v>4</v>
      </c>
      <c r="H237" s="58">
        <v>7</v>
      </c>
      <c r="I237" s="58">
        <v>10</v>
      </c>
      <c r="J237" s="58">
        <v>8</v>
      </c>
      <c r="K237" s="58">
        <v>8</v>
      </c>
      <c r="L237" s="58">
        <v>7</v>
      </c>
      <c r="M237" s="58">
        <v>32</v>
      </c>
      <c r="N237" s="58">
        <v>31</v>
      </c>
      <c r="O237" s="59">
        <f t="shared" si="26"/>
        <v>149</v>
      </c>
    </row>
    <row r="238" spans="1:15" ht="31.5">
      <c r="A238" s="77"/>
      <c r="B238" s="81" t="s">
        <v>526</v>
      </c>
      <c r="C238" s="58">
        <v>37</v>
      </c>
      <c r="D238" s="58">
        <v>24</v>
      </c>
      <c r="E238" s="58">
        <v>27</v>
      </c>
      <c r="F238" s="58">
        <v>25</v>
      </c>
      <c r="G238" s="58">
        <v>23</v>
      </c>
      <c r="H238" s="58">
        <v>28</v>
      </c>
      <c r="I238" s="58">
        <v>13</v>
      </c>
      <c r="J238" s="58">
        <v>24</v>
      </c>
      <c r="K238" s="58">
        <v>12</v>
      </c>
      <c r="L238" s="58">
        <v>9</v>
      </c>
      <c r="M238" s="58">
        <v>8</v>
      </c>
      <c r="N238" s="58">
        <v>7</v>
      </c>
      <c r="O238" s="59">
        <f t="shared" si="26"/>
        <v>237</v>
      </c>
    </row>
    <row r="239" spans="4:15" ht="15.75"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2:15" ht="15.75">
      <c r="B240" s="233" t="s">
        <v>577</v>
      </c>
      <c r="C240" s="234"/>
      <c r="D240" s="234"/>
      <c r="E240" s="234"/>
      <c r="F240" s="234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2:15" ht="15.75">
      <c r="B241" s="234"/>
      <c r="C241" s="234"/>
      <c r="D241" s="234"/>
      <c r="E241" s="234"/>
      <c r="F241" s="234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4:15" ht="15.75"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4:15" ht="15.75"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4:15" ht="15.75"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4:15" ht="15.75"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4:15" ht="15.75"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4:15" ht="15.75"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4:15" ht="15.75"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4:15" ht="15.75"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4:15" ht="15.75"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4:15" ht="15.75"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4:15" ht="15.75"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4:15" ht="15.75"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4:15" ht="15.75"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</row>
    <row r="255" spans="4:15" ht="15.75"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</row>
    <row r="256" spans="4:15" ht="15.75"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</row>
    <row r="257" spans="4:15" ht="15.75"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</row>
    <row r="258" spans="4:15" ht="15.75"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4:15" ht="15.75"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</row>
    <row r="260" spans="4:15" ht="15.75"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4:15" ht="15.75"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spans="4:15" ht="15.75"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</row>
    <row r="263" spans="4:15" ht="15.75"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</row>
    <row r="264" spans="4:15" ht="15.75"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</row>
    <row r="265" spans="4:15" ht="15.75"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4:15" ht="15.75"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4:15" ht="15.75"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4:15" ht="15.75"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</row>
    <row r="269" spans="4:15" ht="15.75"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</row>
    <row r="270" spans="4:15" ht="15.75"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</row>
    <row r="271" spans="4:15" ht="15.75"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</row>
    <row r="272" spans="4:15" ht="15.75"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</row>
    <row r="273" spans="4:15" ht="15.75"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</row>
    <row r="274" spans="4:15" ht="15.75"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</row>
    <row r="275" spans="4:15" ht="15.75"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</row>
    <row r="276" spans="4:15" ht="15.75"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</row>
    <row r="277" spans="4:15" ht="15.75"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</row>
    <row r="278" spans="4:15" ht="15.75"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4:15" ht="15.75"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</row>
    <row r="280" spans="4:15" ht="15.75"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4:15" ht="15.75"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</row>
    <row r="282" spans="4:15" ht="15.75"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</row>
    <row r="283" spans="4:15" ht="15.75"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4:15" ht="15.75"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4:15" ht="15.75"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</row>
    <row r="286" spans="4:15" ht="15.75"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</row>
    <row r="287" spans="4:15" ht="15.75"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4:15" ht="15.75"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spans="4:15" ht="15.75"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</row>
    <row r="290" spans="4:15" ht="15.75"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</row>
    <row r="291" spans="4:15" ht="15.75"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</row>
    <row r="292" spans="4:15" ht="15.75"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</row>
    <row r="293" spans="4:15" ht="15.75"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</row>
    <row r="294" spans="4:15" ht="15.75"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</row>
    <row r="295" spans="4:15" ht="15.75"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</row>
    <row r="296" spans="4:15" ht="15.75"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4:15" ht="15.75"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</row>
    <row r="298" spans="4:15" ht="15.75"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</row>
    <row r="299" spans="4:15" ht="15.75"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</row>
    <row r="300" spans="4:15" ht="15.75"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</row>
    <row r="301" spans="4:15" ht="15.75"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</row>
    <row r="302" spans="4:15" ht="15.75"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</row>
    <row r="303" spans="4:15" ht="15.75"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4:15" ht="15.75"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</row>
    <row r="305" spans="4:15" ht="15.75"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4:15" ht="15.75"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</row>
    <row r="307" spans="4:15" ht="15.75"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4:15" ht="15.75"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  <row r="309" spans="4:15" ht="15.75"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</row>
    <row r="310" spans="4:15" ht="15.75"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</row>
    <row r="311" spans="4:15" ht="15.75"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</row>
    <row r="312" spans="4:15" ht="15.75"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</row>
    <row r="313" spans="4:15" ht="15.75"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</row>
    <row r="314" spans="4:15" ht="15.75"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</row>
    <row r="315" spans="4:15" ht="15.75"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</row>
    <row r="316" spans="4:15" ht="15.75"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4:15" ht="15.75"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</row>
    <row r="318" spans="4:15" ht="15.75"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</row>
    <row r="319" spans="4:15" ht="15.75"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</row>
    <row r="320" spans="4:15" ht="15.75"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</row>
    <row r="321" spans="4:15" ht="15.75"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</row>
    <row r="322" spans="4:15" ht="15.75"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</row>
    <row r="323" spans="4:15" ht="15.75"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</row>
    <row r="324" spans="4:15" ht="15.75"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</row>
    <row r="325" spans="4:15" ht="15.75"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</row>
    <row r="326" spans="4:15" ht="15.75"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</row>
    <row r="327" spans="4:15" ht="15.75"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</row>
    <row r="328" spans="4:15" ht="15.75"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</row>
    <row r="329" spans="4:15" ht="15.75"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</row>
    <row r="330" spans="4:15" ht="15.75"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</row>
    <row r="331" spans="4:15" ht="15.75"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</row>
    <row r="332" spans="4:15" ht="15.75"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</row>
    <row r="333" spans="4:15" ht="15.75"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</row>
    <row r="334" spans="4:15" ht="15.75"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</row>
    <row r="335" spans="4:15" ht="15.75"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</row>
    <row r="336" spans="4:15" ht="15.75"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</row>
    <row r="337" spans="4:15" ht="15.75"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</row>
    <row r="338" spans="4:15" ht="15.75"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</row>
    <row r="339" spans="4:15" ht="15.75"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</row>
    <row r="340" spans="4:15" ht="15.75"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</row>
    <row r="341" spans="4:15" ht="15.75"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</row>
    <row r="342" spans="4:15" ht="15.75"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</row>
    <row r="343" spans="4:15" ht="15.75"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</row>
    <row r="344" spans="4:15" ht="15.75"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</row>
    <row r="345" spans="4:15" ht="15.75"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</row>
    <row r="346" spans="4:15" ht="15.75"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</row>
    <row r="347" spans="4:15" ht="15.75"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</row>
    <row r="348" spans="4:15" ht="15.75"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</row>
    <row r="349" spans="4:15" ht="15.75"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</row>
    <row r="350" spans="4:15" ht="15.75"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</row>
    <row r="351" spans="4:15" ht="15.75"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</row>
    <row r="352" spans="4:15" ht="15.75"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</row>
    <row r="353" spans="4:15" ht="15.75"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</row>
    <row r="354" spans="4:15" ht="15.75"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</row>
    <row r="355" spans="4:15" ht="15.75"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</row>
    <row r="356" spans="4:15" ht="15.75"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4:15" ht="15.75"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4:15" ht="15.75"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4:15" ht="15.75"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</row>
    <row r="360" spans="4:15" ht="15.75"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</row>
    <row r="361" spans="4:15" ht="15.75"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</row>
    <row r="362" spans="4:15" ht="15.75"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</row>
    <row r="363" spans="4:15" ht="15.75"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4:15" ht="15.75"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</row>
    <row r="365" spans="4:15" ht="15.75"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</row>
    <row r="366" spans="4:15" ht="15.75"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</row>
    <row r="367" spans="4:15" ht="15.75"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4:15" ht="15.75"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4:15" ht="15.75"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4:15" ht="15.75"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4:15" ht="15.75"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spans="4:15" ht="15.75"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</row>
    <row r="373" spans="4:15" ht="15.75"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4:15" ht="15.75"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</row>
    <row r="375" spans="4:15" ht="15.75"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</row>
    <row r="376" spans="4:15" ht="15.75"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</row>
    <row r="377" spans="4:15" ht="15.75"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4:15" ht="15.75"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</row>
    <row r="379" spans="4:15" ht="15.75"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</row>
    <row r="380" spans="4:15" ht="15.75"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</row>
    <row r="381" spans="4:15" ht="15.75"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4:15" ht="15.75"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  <row r="383" spans="4:15" ht="15.75"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</row>
    <row r="384" spans="4:15" ht="15.75"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</row>
    <row r="385" spans="4:15" ht="15.75"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</row>
    <row r="386" spans="4:15" ht="15.75"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</row>
    <row r="387" spans="4:15" ht="15.75"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</row>
    <row r="388" spans="4:15" ht="15.75"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</row>
    <row r="389" spans="4:15" ht="15.75"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4:15" ht="15.75"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</row>
    <row r="391" spans="4:15" ht="15.75"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</row>
    <row r="392" spans="4:15" ht="15.75"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</row>
    <row r="393" spans="4:15" ht="15.75"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4:15" ht="15.75"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</row>
    <row r="395" spans="4:15" ht="15.75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4:15" ht="15.75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4:15" ht="15.75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</row>
    <row r="398" spans="4:15" ht="15.75"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</row>
    <row r="399" spans="4:15" ht="15.75"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</row>
    <row r="400" spans="4:15" ht="15.75"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</row>
    <row r="401" spans="4:15" ht="15.75"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4:15" ht="15.75"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</row>
    <row r="403" spans="4:15" ht="15.75"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</row>
    <row r="404" spans="4:15" ht="15.75"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</row>
    <row r="405" spans="4:15" ht="15.75"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</row>
    <row r="406" spans="4:15" ht="15.75"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</row>
    <row r="407" spans="4:15" ht="15.75"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4:15" ht="15.75"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spans="4:15" ht="15.75"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</row>
    <row r="410" spans="4:15" ht="15.75"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</row>
    <row r="411" spans="4:15" ht="15.75"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4:15" ht="15.75"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4:15" ht="15.75"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4:15" ht="15.75"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</row>
    <row r="415" spans="4:15" ht="15.75"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</row>
    <row r="416" spans="4:15" ht="15.75"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4:15" ht="15.75"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4:15" ht="15.75"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4:15" ht="15.75"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4:15" ht="15.75"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4:15" ht="15.75"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4:15" ht="15.75"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</row>
    <row r="423" spans="4:15" ht="15.75"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4:15" ht="15.75"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4:15" ht="15.75"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</row>
    <row r="426" spans="4:15" ht="15.75"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</row>
    <row r="427" spans="4:15" ht="15.75"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</row>
    <row r="428" spans="4:15" ht="15.75"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</row>
    <row r="429" spans="4:15" ht="15.75"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4:15" ht="15.75"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</row>
    <row r="431" spans="4:15" ht="15.75"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</row>
    <row r="432" spans="4:15" ht="15.75"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</row>
    <row r="433" spans="4:15" ht="15.75"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</row>
    <row r="434" spans="4:15" ht="15.75"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4:15" ht="15.75"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4:15" ht="15.75"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4:15" ht="15.75"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4:15" ht="15.75"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</row>
    <row r="439" spans="4:15" ht="15.75"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</row>
    <row r="440" spans="4:15" ht="15.75"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</row>
    <row r="441" spans="4:15" ht="15.75"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4:15" ht="15.75"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</row>
    <row r="443" spans="4:15" ht="15.75"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</row>
    <row r="444" spans="4:15" ht="15.75"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</row>
    <row r="445" spans="4:15" ht="15.75"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</row>
    <row r="446" spans="4:15" ht="15.75"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</row>
    <row r="447" spans="4:15" ht="15.75"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</row>
    <row r="448" spans="4:15" ht="15.75"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</row>
    <row r="449" spans="4:15" ht="15.75"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</row>
    <row r="450" spans="4:15" ht="15.75"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</row>
    <row r="451" spans="4:15" ht="15.75"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</row>
    <row r="452" spans="4:15" ht="15.75"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</row>
    <row r="453" spans="4:15" ht="15.75"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4:15" ht="15.75"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</row>
    <row r="455" spans="4:15" ht="15.75"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</row>
    <row r="456" spans="4:15" ht="15.75"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</row>
    <row r="457" spans="4:15" ht="15.75"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</row>
    <row r="458" spans="4:15" ht="15.75"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</row>
    <row r="459" spans="4:15" ht="15.75"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</row>
    <row r="460" spans="4:15" ht="15.75"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</row>
    <row r="461" spans="4:15" ht="15.75"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4:15" ht="15.75"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</row>
    <row r="463" spans="4:15" ht="15.75"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</row>
    <row r="464" spans="4:15" ht="15.75"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</row>
    <row r="465" spans="4:15" ht="15.75"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</row>
    <row r="466" spans="4:15" ht="15.75"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4:15" ht="15.75"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</row>
    <row r="468" spans="4:15" ht="15.75"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</row>
    <row r="469" spans="4:15" ht="15.75"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</row>
    <row r="470" spans="4:15" ht="15.75"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</row>
    <row r="471" spans="4:15" ht="15.75"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</row>
    <row r="472" spans="4:15" ht="15.75"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</row>
    <row r="473" spans="4:15" ht="15.75"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</row>
    <row r="474" spans="4:15" ht="15.75"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</row>
    <row r="475" spans="4:15" ht="15.75"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</row>
    <row r="476" spans="4:15" ht="15.75"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</row>
    <row r="477" spans="4:15" ht="15.75"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</row>
    <row r="478" spans="4:15" ht="15.75"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</row>
    <row r="479" spans="4:15" ht="15.75"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</row>
    <row r="480" spans="4:15" ht="15.75"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</row>
    <row r="481" spans="4:15" ht="15.75"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</row>
    <row r="482" spans="4:15" ht="15.75"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</row>
    <row r="483" spans="4:15" ht="15.75"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</row>
    <row r="484" spans="4:15" ht="15.75"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</row>
    <row r="485" spans="4:15" ht="15.75"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</row>
    <row r="486" spans="4:15" ht="15.75"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</row>
    <row r="487" spans="4:15" ht="15.75"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</row>
    <row r="488" spans="4:15" ht="15.75"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</row>
    <row r="489" spans="4:15" ht="15.75"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</row>
    <row r="490" spans="4:15" ht="15.75"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</row>
    <row r="491" spans="4:15" ht="15.75"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</row>
    <row r="492" spans="4:15" ht="15.75"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</row>
    <row r="493" spans="4:15" ht="15.75"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</row>
    <row r="494" spans="4:15" ht="15.75"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</row>
    <row r="495" spans="4:15" ht="15.75"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</row>
    <row r="496" spans="4:15" ht="15.75"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</row>
    <row r="497" spans="4:15" ht="15.75"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</row>
    <row r="498" spans="4:15" ht="15.75"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</row>
    <row r="499" spans="4:15" ht="15.75"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</row>
    <row r="500" spans="4:15" ht="15.75"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</row>
    <row r="501" spans="4:15" ht="15.75"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</row>
    <row r="502" spans="4:15" ht="15.75"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</row>
    <row r="503" spans="4:15" ht="15.75"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</row>
    <row r="504" spans="4:15" ht="15.75"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</row>
    <row r="505" spans="4:15" ht="15.75"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</row>
    <row r="506" spans="4:15" ht="15.75"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</row>
    <row r="507" spans="4:15" ht="15.75"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</row>
    <row r="508" spans="4:15" ht="15.75"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</row>
    <row r="509" spans="4:15" ht="15.75"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</row>
    <row r="510" spans="4:15" ht="15.75"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</row>
    <row r="511" spans="4:15" ht="15.75"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</row>
    <row r="512" spans="4:15" ht="15.75"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</row>
    <row r="513" spans="4:15" ht="15.75"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</row>
    <row r="514" spans="4:15" ht="15.75"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</row>
    <row r="515" spans="4:15" ht="15.75"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</row>
    <row r="516" spans="4:15" ht="15.75"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</row>
    <row r="517" spans="4:15" ht="15.75"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</row>
    <row r="518" spans="4:15" ht="15.75"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</row>
    <row r="519" spans="4:15" ht="15.75"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</row>
    <row r="520" spans="4:15" ht="15.75"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</row>
    <row r="521" spans="4:15" ht="15.75"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</row>
    <row r="522" spans="4:15" ht="15.75"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</row>
    <row r="523" spans="4:15" ht="15.75"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</row>
    <row r="524" spans="4:15" ht="15.75"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</row>
    <row r="525" spans="4:15" ht="15.75"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</row>
    <row r="526" spans="4:15" ht="15.75"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</row>
    <row r="527" spans="4:15" ht="15.75"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</row>
    <row r="528" spans="4:15" ht="15.75"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</row>
    <row r="529" spans="4:15" ht="15.75"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</row>
    <row r="530" spans="4:15" ht="15.75"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</row>
    <row r="531" spans="4:15" ht="15.75"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</row>
    <row r="532" spans="4:15" ht="15.75"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</row>
    <row r="533" spans="4:15" ht="15.75"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</row>
    <row r="534" spans="4:15" ht="15.75"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</row>
    <row r="535" spans="4:15" ht="15.75"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</row>
    <row r="536" spans="4:15" ht="15.75"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</row>
    <row r="537" spans="4:15" ht="15.75"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</row>
    <row r="538" spans="4:15" ht="15.75"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</row>
    <row r="539" spans="4:15" ht="15.75"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</row>
    <row r="540" spans="4:15" ht="15.75"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</row>
    <row r="541" spans="4:15" ht="15.75"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</row>
    <row r="542" spans="4:15" ht="15.75"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</row>
    <row r="543" spans="4:15" ht="15.75"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</row>
    <row r="544" spans="4:15" ht="15.75"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</row>
    <row r="545" spans="4:15" ht="15.75"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</row>
    <row r="546" spans="4:15" ht="15.75"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</row>
    <row r="547" spans="4:15" ht="15.75"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</row>
    <row r="548" spans="4:15" ht="15.75"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</row>
    <row r="549" spans="4:15" ht="15.75"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</row>
    <row r="550" spans="4:15" ht="15.75"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</row>
    <row r="551" spans="4:15" ht="15.75"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</row>
    <row r="552" spans="4:15" ht="15.75"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</row>
    <row r="553" spans="4:15" ht="15.75"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</row>
    <row r="554" spans="4:15" ht="15.75"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</row>
    <row r="555" spans="4:15" ht="15.75"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</row>
    <row r="556" spans="4:15" ht="15.75"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</row>
    <row r="557" spans="4:15" ht="15.75"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</row>
    <row r="558" spans="4:15" ht="15.75"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</row>
    <row r="559" spans="4:15" ht="15.75"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</row>
    <row r="560" spans="4:15" ht="15.75"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</row>
    <row r="561" spans="4:15" ht="15.75"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</row>
    <row r="562" spans="4:15" ht="15.75"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</row>
    <row r="563" spans="4:15" ht="15.75"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</row>
    <row r="564" spans="4:15" ht="15.75"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</row>
    <row r="565" spans="4:15" ht="15.75"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</row>
    <row r="566" spans="4:15" ht="15.75"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</row>
    <row r="567" spans="4:15" ht="15.75"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</row>
    <row r="568" spans="4:15" ht="15.75"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</row>
    <row r="569" spans="4:15" ht="15.75"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</row>
    <row r="570" spans="4:15" ht="15.75"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</row>
    <row r="571" spans="4:15" ht="15.75"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</row>
    <row r="572" spans="4:15" ht="15.75"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</row>
    <row r="573" spans="4:15" ht="15.75"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</row>
    <row r="574" spans="4:15" ht="15.75"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</row>
    <row r="575" spans="4:15" ht="15.75"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</row>
    <row r="576" spans="4:15" ht="15.75"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</row>
    <row r="577" spans="4:15" ht="15.75"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</row>
    <row r="578" spans="4:15" ht="15.75"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</row>
    <row r="579" spans="4:15" ht="15.75"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</row>
    <row r="580" spans="4:15" ht="15.75"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</row>
    <row r="581" spans="4:15" ht="15.75"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</row>
    <row r="582" spans="4:15" ht="15.75"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</row>
    <row r="583" spans="4:15" ht="15.75"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</row>
    <row r="584" spans="4:15" ht="15.75">
      <c r="D584" s="18"/>
      <c r="E584" s="18"/>
      <c r="F584" s="18"/>
      <c r="H584" s="18"/>
      <c r="I584" s="18"/>
      <c r="J584" s="18"/>
      <c r="K584" s="18"/>
      <c r="L584" s="18"/>
      <c r="M584" s="18"/>
      <c r="N584" s="18"/>
      <c r="O584" s="18"/>
    </row>
    <row r="585" spans="4:15" ht="15.75">
      <c r="D585" s="18"/>
      <c r="E585" s="18"/>
      <c r="F585" s="18"/>
      <c r="H585" s="18"/>
      <c r="I585" s="18"/>
      <c r="J585" s="18"/>
      <c r="K585" s="18"/>
      <c r="L585" s="18"/>
      <c r="M585" s="18"/>
      <c r="N585" s="18"/>
      <c r="O585" s="18"/>
    </row>
    <row r="586" spans="4:15" ht="15.75">
      <c r="D586" s="18"/>
      <c r="E586" s="18"/>
      <c r="F586" s="18"/>
      <c r="H586" s="18"/>
      <c r="I586" s="18"/>
      <c r="J586" s="18"/>
      <c r="K586" s="18"/>
      <c r="L586" s="18"/>
      <c r="M586" s="18"/>
      <c r="N586" s="18"/>
      <c r="O586" s="18"/>
    </row>
    <row r="587" spans="4:15" ht="15.75">
      <c r="D587" s="18"/>
      <c r="E587" s="18"/>
      <c r="F587" s="18"/>
      <c r="H587" s="18"/>
      <c r="I587" s="18"/>
      <c r="J587" s="18"/>
      <c r="K587" s="18"/>
      <c r="L587" s="18"/>
      <c r="M587" s="18"/>
      <c r="N587" s="18"/>
      <c r="O587" s="18"/>
    </row>
    <row r="588" spans="4:15" ht="15.75">
      <c r="D588" s="18"/>
      <c r="E588" s="18"/>
      <c r="F588" s="18"/>
      <c r="H588" s="18"/>
      <c r="I588" s="18"/>
      <c r="J588" s="18"/>
      <c r="K588" s="18"/>
      <c r="L588" s="18"/>
      <c r="M588" s="18"/>
      <c r="N588" s="18"/>
      <c r="O588" s="18"/>
    </row>
    <row r="589" spans="4:15" ht="15.75">
      <c r="D589" s="18"/>
      <c r="E589" s="18"/>
      <c r="F589" s="18"/>
      <c r="H589" s="18"/>
      <c r="I589" s="18"/>
      <c r="J589" s="18"/>
      <c r="K589" s="18"/>
      <c r="L589" s="18"/>
      <c r="M589" s="18"/>
      <c r="N589" s="18"/>
      <c r="O589" s="18"/>
    </row>
    <row r="590" spans="4:15" ht="15.75">
      <c r="D590" s="18"/>
      <c r="E590" s="18"/>
      <c r="F590" s="18"/>
      <c r="H590" s="18"/>
      <c r="I590" s="18"/>
      <c r="J590" s="18"/>
      <c r="K590" s="18"/>
      <c r="L590" s="18"/>
      <c r="M590" s="18"/>
      <c r="N590" s="18"/>
      <c r="O590" s="18"/>
    </row>
    <row r="591" spans="4:15" ht="15.75">
      <c r="D591" s="18"/>
      <c r="E591" s="18"/>
      <c r="F591" s="18"/>
      <c r="H591" s="18"/>
      <c r="I591" s="18"/>
      <c r="J591" s="18"/>
      <c r="K591" s="18"/>
      <c r="L591" s="18"/>
      <c r="M591" s="18"/>
      <c r="N591" s="18"/>
      <c r="O591" s="18"/>
    </row>
    <row r="592" spans="4:15" ht="15.75">
      <c r="D592" s="18"/>
      <c r="E592" s="18"/>
      <c r="F592" s="18"/>
      <c r="H592" s="18"/>
      <c r="I592" s="18"/>
      <c r="J592" s="18"/>
      <c r="K592" s="18"/>
      <c r="L592" s="18"/>
      <c r="M592" s="18"/>
      <c r="N592" s="18"/>
      <c r="O592" s="18"/>
    </row>
    <row r="593" spans="4:15" ht="15.75">
      <c r="D593" s="18"/>
      <c r="E593" s="18"/>
      <c r="F593" s="18"/>
      <c r="H593" s="18"/>
      <c r="I593" s="18"/>
      <c r="J593" s="18"/>
      <c r="K593" s="18"/>
      <c r="L593" s="18"/>
      <c r="M593" s="18"/>
      <c r="N593" s="18"/>
      <c r="O593" s="18"/>
    </row>
    <row r="594" spans="4:15" ht="15.75">
      <c r="D594" s="18"/>
      <c r="E594" s="18"/>
      <c r="F594" s="18"/>
      <c r="H594" s="18"/>
      <c r="I594" s="18"/>
      <c r="J594" s="18"/>
      <c r="K594" s="18"/>
      <c r="L594" s="18"/>
      <c r="M594" s="18"/>
      <c r="N594" s="18"/>
      <c r="O594" s="18"/>
    </row>
    <row r="595" spans="4:15" ht="15.75">
      <c r="D595" s="18"/>
      <c r="E595" s="18"/>
      <c r="F595" s="18"/>
      <c r="H595" s="18"/>
      <c r="I595" s="18"/>
      <c r="J595" s="18"/>
      <c r="K595" s="18"/>
      <c r="L595" s="18"/>
      <c r="M595" s="18"/>
      <c r="N595" s="18"/>
      <c r="O595" s="18"/>
    </row>
    <row r="596" spans="4:15" ht="15.75">
      <c r="D596" s="18"/>
      <c r="E596" s="18"/>
      <c r="F596" s="18"/>
      <c r="H596" s="18"/>
      <c r="I596" s="18"/>
      <c r="J596" s="18"/>
      <c r="K596" s="18"/>
      <c r="L596" s="18"/>
      <c r="M596" s="18"/>
      <c r="N596" s="18"/>
      <c r="O596" s="18"/>
    </row>
    <row r="597" spans="4:15" ht="15.75">
      <c r="D597" s="18"/>
      <c r="E597" s="18"/>
      <c r="F597" s="18"/>
      <c r="H597" s="18"/>
      <c r="I597" s="18"/>
      <c r="J597" s="18"/>
      <c r="K597" s="18"/>
      <c r="L597" s="18"/>
      <c r="M597" s="18"/>
      <c r="N597" s="18"/>
      <c r="O597" s="18"/>
    </row>
    <row r="598" spans="4:15" ht="15.75">
      <c r="D598" s="18"/>
      <c r="E598" s="18"/>
      <c r="F598" s="18"/>
      <c r="H598" s="18"/>
      <c r="I598" s="18"/>
      <c r="J598" s="18"/>
      <c r="K598" s="18"/>
      <c r="L598" s="18"/>
      <c r="M598" s="18"/>
      <c r="N598" s="18"/>
      <c r="O598" s="18"/>
    </row>
    <row r="599" spans="4:15" ht="15.75">
      <c r="D599" s="18"/>
      <c r="E599" s="18"/>
      <c r="F599" s="18"/>
      <c r="H599" s="18"/>
      <c r="I599" s="18"/>
      <c r="J599" s="18"/>
      <c r="K599" s="18"/>
      <c r="L599" s="18"/>
      <c r="M599" s="18"/>
      <c r="N599" s="18"/>
      <c r="O599" s="18"/>
    </row>
    <row r="600" spans="4:15" ht="15.75">
      <c r="D600" s="18"/>
      <c r="E600" s="18"/>
      <c r="F600" s="18"/>
      <c r="H600" s="18"/>
      <c r="I600" s="18"/>
      <c r="J600" s="18"/>
      <c r="K600" s="18"/>
      <c r="L600" s="18"/>
      <c r="M600" s="18"/>
      <c r="N600" s="18"/>
      <c r="O600" s="18"/>
    </row>
    <row r="601" spans="4:15" ht="15.75">
      <c r="D601" s="18"/>
      <c r="E601" s="18"/>
      <c r="F601" s="18"/>
      <c r="H601" s="18"/>
      <c r="I601" s="18"/>
      <c r="J601" s="18"/>
      <c r="K601" s="18"/>
      <c r="L601" s="18"/>
      <c r="M601" s="18"/>
      <c r="N601" s="18"/>
      <c r="O601" s="18"/>
    </row>
    <row r="602" spans="4:15" ht="15.75">
      <c r="D602" s="18"/>
      <c r="E602" s="18"/>
      <c r="F602" s="18"/>
      <c r="H602" s="18"/>
      <c r="I602" s="18"/>
      <c r="J602" s="18"/>
      <c r="K602" s="18"/>
      <c r="L602" s="18"/>
      <c r="M602" s="18"/>
      <c r="N602" s="18"/>
      <c r="O602" s="18"/>
    </row>
    <row r="603" spans="4:15" ht="15.75">
      <c r="D603" s="18"/>
      <c r="E603" s="18"/>
      <c r="F603" s="18"/>
      <c r="H603" s="18"/>
      <c r="I603" s="18"/>
      <c r="J603" s="18"/>
      <c r="K603" s="18"/>
      <c r="L603" s="18"/>
      <c r="M603" s="18"/>
      <c r="N603" s="18"/>
      <c r="O603" s="18"/>
    </row>
    <row r="604" spans="4:15" ht="15.75">
      <c r="D604" s="18"/>
      <c r="E604" s="18"/>
      <c r="F604" s="18"/>
      <c r="H604" s="18"/>
      <c r="I604" s="18"/>
      <c r="J604" s="18"/>
      <c r="K604" s="18"/>
      <c r="L604" s="18"/>
      <c r="M604" s="18"/>
      <c r="N604" s="18"/>
      <c r="O604" s="18"/>
    </row>
    <row r="605" spans="4:15" ht="15.75">
      <c r="D605" s="18"/>
      <c r="E605" s="18"/>
      <c r="F605" s="18"/>
      <c r="H605" s="18"/>
      <c r="I605" s="18"/>
      <c r="J605" s="18"/>
      <c r="K605" s="18"/>
      <c r="L605" s="18"/>
      <c r="M605" s="18"/>
      <c r="N605" s="18"/>
      <c r="O605" s="18"/>
    </row>
    <row r="606" spans="4:15" ht="15.75">
      <c r="D606" s="18"/>
      <c r="E606" s="18"/>
      <c r="F606" s="18"/>
      <c r="H606" s="18"/>
      <c r="I606" s="18"/>
      <c r="J606" s="18"/>
      <c r="K606" s="18"/>
      <c r="L606" s="18"/>
      <c r="M606" s="18"/>
      <c r="N606" s="18"/>
      <c r="O606" s="18"/>
    </row>
    <row r="607" spans="4:15" ht="15.75">
      <c r="D607" s="18"/>
      <c r="E607" s="18"/>
      <c r="F607" s="18"/>
      <c r="H607" s="18"/>
      <c r="I607" s="18"/>
      <c r="J607" s="18"/>
      <c r="K607" s="18"/>
      <c r="L607" s="18"/>
      <c r="M607" s="18"/>
      <c r="N607" s="18"/>
      <c r="O607" s="18"/>
    </row>
    <row r="608" spans="4:15" ht="15.75">
      <c r="D608" s="18"/>
      <c r="E608" s="18"/>
      <c r="F608" s="18"/>
      <c r="H608" s="18"/>
      <c r="I608" s="18"/>
      <c r="J608" s="18"/>
      <c r="K608" s="18"/>
      <c r="L608" s="18"/>
      <c r="M608" s="18"/>
      <c r="N608" s="18"/>
      <c r="O608" s="18"/>
    </row>
    <row r="609" spans="4:15" ht="15.75">
      <c r="D609" s="18"/>
      <c r="E609" s="18"/>
      <c r="F609" s="18"/>
      <c r="H609" s="18"/>
      <c r="I609" s="18"/>
      <c r="J609" s="18"/>
      <c r="K609" s="18"/>
      <c r="L609" s="18"/>
      <c r="M609" s="18"/>
      <c r="N609" s="18"/>
      <c r="O609" s="18"/>
    </row>
    <row r="610" spans="4:15" ht="15.75">
      <c r="D610" s="18"/>
      <c r="E610" s="18"/>
      <c r="F610" s="18"/>
      <c r="H610" s="18"/>
      <c r="I610" s="18"/>
      <c r="J610" s="18"/>
      <c r="K610" s="18"/>
      <c r="L610" s="18"/>
      <c r="M610" s="18"/>
      <c r="N610" s="18"/>
      <c r="O610" s="18"/>
    </row>
    <row r="611" spans="4:15" ht="15.75">
      <c r="D611" s="18"/>
      <c r="E611" s="18"/>
      <c r="F611" s="18"/>
      <c r="H611" s="18"/>
      <c r="I611" s="18"/>
      <c r="J611" s="18"/>
      <c r="K611" s="18"/>
      <c r="L611" s="18"/>
      <c r="M611" s="18"/>
      <c r="N611" s="18"/>
      <c r="O611" s="18"/>
    </row>
    <row r="612" spans="4:15" ht="15.75">
      <c r="D612" s="18"/>
      <c r="E612" s="18"/>
      <c r="F612" s="18"/>
      <c r="H612" s="18"/>
      <c r="I612" s="18"/>
      <c r="J612" s="18"/>
      <c r="K612" s="18"/>
      <c r="L612" s="18"/>
      <c r="M612" s="18"/>
      <c r="N612" s="18"/>
      <c r="O612" s="18"/>
    </row>
    <row r="613" spans="4:15" ht="15.75">
      <c r="D613" s="18"/>
      <c r="E613" s="18"/>
      <c r="F613" s="18"/>
      <c r="H613" s="18"/>
      <c r="I613" s="18"/>
      <c r="J613" s="18"/>
      <c r="K613" s="18"/>
      <c r="L613" s="18"/>
      <c r="M613" s="18"/>
      <c r="N613" s="18"/>
      <c r="O613" s="18"/>
    </row>
    <row r="614" spans="4:15" ht="15.75">
      <c r="D614" s="18"/>
      <c r="E614" s="18"/>
      <c r="F614" s="18"/>
      <c r="H614" s="18"/>
      <c r="I614" s="18"/>
      <c r="J614" s="18"/>
      <c r="K614" s="18"/>
      <c r="L614" s="18"/>
      <c r="M614" s="18"/>
      <c r="N614" s="18"/>
      <c r="O614" s="18"/>
    </row>
    <row r="615" spans="4:15" ht="15.75">
      <c r="D615" s="18"/>
      <c r="E615" s="18"/>
      <c r="F615" s="18"/>
      <c r="H615" s="18"/>
      <c r="I615" s="18"/>
      <c r="J615" s="18"/>
      <c r="K615" s="18"/>
      <c r="L615" s="18"/>
      <c r="M615" s="18"/>
      <c r="N615" s="18"/>
      <c r="O615" s="18"/>
    </row>
    <row r="616" spans="4:15" ht="15.75">
      <c r="D616" s="18"/>
      <c r="E616" s="18"/>
      <c r="F616" s="18"/>
      <c r="H616" s="18"/>
      <c r="I616" s="18"/>
      <c r="J616" s="18"/>
      <c r="K616" s="18"/>
      <c r="L616" s="18"/>
      <c r="M616" s="18"/>
      <c r="N616" s="18"/>
      <c r="O616" s="18"/>
    </row>
    <row r="617" spans="4:15" ht="15.75">
      <c r="D617" s="18"/>
      <c r="E617" s="18"/>
      <c r="F617" s="18"/>
      <c r="H617" s="18"/>
      <c r="I617" s="18"/>
      <c r="J617" s="18"/>
      <c r="K617" s="18"/>
      <c r="L617" s="18"/>
      <c r="M617" s="18"/>
      <c r="N617" s="18"/>
      <c r="O617" s="18"/>
    </row>
    <row r="618" spans="4:15" ht="15.75">
      <c r="D618" s="18"/>
      <c r="E618" s="18"/>
      <c r="F618" s="18"/>
      <c r="H618" s="18"/>
      <c r="I618" s="18"/>
      <c r="J618" s="18"/>
      <c r="K618" s="18"/>
      <c r="L618" s="18"/>
      <c r="M618" s="18"/>
      <c r="N618" s="18"/>
      <c r="O618" s="18"/>
    </row>
    <row r="619" spans="4:15" ht="15.75">
      <c r="D619" s="18"/>
      <c r="E619" s="18"/>
      <c r="F619" s="18"/>
      <c r="H619" s="18"/>
      <c r="I619" s="18"/>
      <c r="J619" s="18"/>
      <c r="K619" s="18"/>
      <c r="L619" s="18"/>
      <c r="M619" s="18"/>
      <c r="N619" s="18"/>
      <c r="O619" s="18"/>
    </row>
    <row r="620" spans="4:15" ht="15.75">
      <c r="D620" s="18"/>
      <c r="E620" s="18"/>
      <c r="F620" s="18"/>
      <c r="H620" s="18"/>
      <c r="I620" s="18"/>
      <c r="J620" s="18"/>
      <c r="K620" s="18"/>
      <c r="L620" s="18"/>
      <c r="M620" s="18"/>
      <c r="N620" s="18"/>
      <c r="O620" s="18"/>
    </row>
    <row r="621" spans="4:15" ht="15.75">
      <c r="D621" s="18"/>
      <c r="E621" s="18"/>
      <c r="F621" s="18"/>
      <c r="H621" s="18"/>
      <c r="I621" s="18"/>
      <c r="J621" s="18"/>
      <c r="K621" s="18"/>
      <c r="L621" s="18"/>
      <c r="M621" s="18"/>
      <c r="N621" s="18"/>
      <c r="O621" s="18"/>
    </row>
    <row r="622" spans="4:15" ht="15.75">
      <c r="D622" s="18"/>
      <c r="E622" s="18"/>
      <c r="F622" s="18"/>
      <c r="H622" s="18"/>
      <c r="I622" s="18"/>
      <c r="J622" s="18"/>
      <c r="K622" s="18"/>
      <c r="L622" s="18"/>
      <c r="M622" s="18"/>
      <c r="N622" s="18"/>
      <c r="O622" s="18"/>
    </row>
    <row r="623" spans="4:15" ht="15.75">
      <c r="D623" s="18"/>
      <c r="E623" s="18"/>
      <c r="F623" s="18"/>
      <c r="H623" s="18"/>
      <c r="I623" s="18"/>
      <c r="J623" s="18"/>
      <c r="K623" s="18"/>
      <c r="L623" s="18"/>
      <c r="M623" s="18"/>
      <c r="N623" s="18"/>
      <c r="O623" s="18"/>
    </row>
    <row r="624" spans="4:15" ht="15.75">
      <c r="D624" s="18"/>
      <c r="E624" s="18"/>
      <c r="F624" s="18"/>
      <c r="H624" s="18"/>
      <c r="I624" s="18"/>
      <c r="J624" s="18"/>
      <c r="K624" s="18"/>
      <c r="L624" s="18"/>
      <c r="M624" s="18"/>
      <c r="N624" s="18"/>
      <c r="O624" s="18"/>
    </row>
    <row r="625" spans="4:15" ht="15.75">
      <c r="D625" s="18"/>
      <c r="E625" s="18"/>
      <c r="F625" s="18"/>
      <c r="H625" s="18"/>
      <c r="I625" s="18"/>
      <c r="J625" s="18"/>
      <c r="K625" s="18"/>
      <c r="L625" s="18"/>
      <c r="M625" s="18"/>
      <c r="N625" s="18"/>
      <c r="O625" s="18"/>
    </row>
    <row r="626" spans="4:15" ht="15.75">
      <c r="D626" s="18"/>
      <c r="E626" s="18"/>
      <c r="F626" s="18"/>
      <c r="H626" s="18"/>
      <c r="I626" s="18"/>
      <c r="J626" s="18"/>
      <c r="K626" s="18"/>
      <c r="L626" s="18"/>
      <c r="M626" s="18"/>
      <c r="N626" s="18"/>
      <c r="O626" s="18"/>
    </row>
    <row r="627" spans="4:15" ht="15.75">
      <c r="D627" s="18"/>
      <c r="E627" s="18"/>
      <c r="F627" s="18"/>
      <c r="H627" s="18"/>
      <c r="I627" s="18"/>
      <c r="J627" s="18"/>
      <c r="K627" s="18"/>
      <c r="L627" s="18"/>
      <c r="M627" s="18"/>
      <c r="N627" s="18"/>
      <c r="O627" s="18"/>
    </row>
    <row r="628" spans="4:15" ht="15.75">
      <c r="D628" s="18"/>
      <c r="E628" s="18"/>
      <c r="F628" s="18"/>
      <c r="H628" s="18"/>
      <c r="I628" s="18"/>
      <c r="J628" s="18"/>
      <c r="K628" s="18"/>
      <c r="L628" s="18"/>
      <c r="M628" s="18"/>
      <c r="N628" s="18"/>
      <c r="O628" s="18"/>
    </row>
    <row r="629" spans="4:15" ht="15.75">
      <c r="D629" s="18"/>
      <c r="E629" s="18"/>
      <c r="F629" s="18"/>
      <c r="H629" s="18"/>
      <c r="I629" s="18"/>
      <c r="J629" s="18"/>
      <c r="K629" s="18"/>
      <c r="L629" s="18"/>
      <c r="M629" s="18"/>
      <c r="N629" s="18"/>
      <c r="O629" s="18"/>
    </row>
    <row r="630" spans="4:15" ht="15.75">
      <c r="D630" s="18"/>
      <c r="E630" s="18"/>
      <c r="F630" s="18"/>
      <c r="H630" s="18"/>
      <c r="I630" s="18"/>
      <c r="J630" s="18"/>
      <c r="K630" s="18"/>
      <c r="L630" s="18"/>
      <c r="M630" s="18"/>
      <c r="N630" s="18"/>
      <c r="O630" s="18"/>
    </row>
    <row r="631" spans="4:15" ht="15.75">
      <c r="D631" s="18"/>
      <c r="E631" s="18"/>
      <c r="F631" s="18"/>
      <c r="H631" s="18"/>
      <c r="I631" s="18"/>
      <c r="J631" s="18"/>
      <c r="K631" s="18"/>
      <c r="L631" s="18"/>
      <c r="M631" s="18"/>
      <c r="N631" s="18"/>
      <c r="O631" s="18"/>
    </row>
    <row r="632" spans="4:15" ht="15.75">
      <c r="D632" s="18"/>
      <c r="E632" s="18"/>
      <c r="F632" s="18"/>
      <c r="H632" s="18"/>
      <c r="I632" s="18"/>
      <c r="J632" s="18"/>
      <c r="K632" s="18"/>
      <c r="L632" s="18"/>
      <c r="M632" s="18"/>
      <c r="N632" s="18"/>
      <c r="O632" s="18"/>
    </row>
    <row r="633" spans="4:15" ht="15.75">
      <c r="D633" s="18"/>
      <c r="E633" s="18"/>
      <c r="F633" s="18"/>
      <c r="H633" s="18"/>
      <c r="I633" s="18"/>
      <c r="J633" s="18"/>
      <c r="K633" s="18"/>
      <c r="L633" s="18"/>
      <c r="M633" s="18"/>
      <c r="N633" s="18"/>
      <c r="O633" s="18"/>
    </row>
    <row r="634" spans="4:15" ht="15.75">
      <c r="D634" s="18"/>
      <c r="E634" s="18"/>
      <c r="F634" s="18"/>
      <c r="H634" s="18"/>
      <c r="I634" s="18"/>
      <c r="J634" s="18"/>
      <c r="K634" s="18"/>
      <c r="L634" s="18"/>
      <c r="M634" s="18"/>
      <c r="N634" s="18"/>
      <c r="O634" s="18"/>
    </row>
    <row r="635" spans="4:15" ht="15.75">
      <c r="D635" s="18"/>
      <c r="E635" s="18"/>
      <c r="F635" s="18"/>
      <c r="H635" s="18"/>
      <c r="I635" s="18"/>
      <c r="J635" s="18"/>
      <c r="K635" s="18"/>
      <c r="L635" s="18"/>
      <c r="M635" s="18"/>
      <c r="N635" s="18"/>
      <c r="O635" s="18"/>
    </row>
    <row r="636" spans="4:15" ht="15.75">
      <c r="D636" s="18"/>
      <c r="E636" s="18"/>
      <c r="F636" s="18"/>
      <c r="H636" s="18"/>
      <c r="I636" s="18"/>
      <c r="J636" s="18"/>
      <c r="K636" s="18"/>
      <c r="L636" s="18"/>
      <c r="M636" s="18"/>
      <c r="N636" s="18"/>
      <c r="O636" s="18"/>
    </row>
    <row r="637" spans="4:15" ht="15.75">
      <c r="D637" s="18"/>
      <c r="E637" s="18"/>
      <c r="F637" s="18"/>
      <c r="H637" s="18"/>
      <c r="I637" s="18"/>
      <c r="J637" s="18"/>
      <c r="K637" s="18"/>
      <c r="L637" s="18"/>
      <c r="M637" s="18"/>
      <c r="N637" s="18"/>
      <c r="O637" s="18"/>
    </row>
    <row r="638" spans="4:15" ht="15.75">
      <c r="D638" s="18"/>
      <c r="E638" s="18"/>
      <c r="F638" s="18"/>
      <c r="H638" s="18"/>
      <c r="I638" s="18"/>
      <c r="J638" s="18"/>
      <c r="K638" s="18"/>
      <c r="L638" s="18"/>
      <c r="M638" s="18"/>
      <c r="N638" s="18"/>
      <c r="O638" s="18"/>
    </row>
    <row r="639" spans="4:15" ht="15.75">
      <c r="D639" s="18"/>
      <c r="E639" s="18"/>
      <c r="F639" s="18"/>
      <c r="H639" s="18"/>
      <c r="I639" s="18"/>
      <c r="J639" s="18"/>
      <c r="K639" s="18"/>
      <c r="L639" s="18"/>
      <c r="M639" s="18"/>
      <c r="N639" s="18"/>
      <c r="O639" s="18"/>
    </row>
    <row r="640" spans="4:15" ht="15.75">
      <c r="D640" s="18"/>
      <c r="E640" s="18"/>
      <c r="F640" s="18"/>
      <c r="H640" s="18"/>
      <c r="I640" s="18"/>
      <c r="J640" s="18"/>
      <c r="K640" s="18"/>
      <c r="L640" s="18"/>
      <c r="M640" s="18"/>
      <c r="N640" s="18"/>
      <c r="O640" s="18"/>
    </row>
    <row r="641" spans="4:15" ht="15.75">
      <c r="D641" s="18"/>
      <c r="E641" s="18"/>
      <c r="F641" s="18"/>
      <c r="H641" s="18"/>
      <c r="I641" s="18"/>
      <c r="J641" s="18"/>
      <c r="K641" s="18"/>
      <c r="L641" s="18"/>
      <c r="M641" s="18"/>
      <c r="N641" s="18"/>
      <c r="O641" s="18"/>
    </row>
    <row r="642" spans="4:15" ht="15.75">
      <c r="D642" s="18"/>
      <c r="E642" s="18"/>
      <c r="F642" s="18"/>
      <c r="H642" s="18"/>
      <c r="I642" s="18"/>
      <c r="J642" s="18"/>
      <c r="K642" s="18"/>
      <c r="L642" s="18"/>
      <c r="M642" s="18"/>
      <c r="N642" s="18"/>
      <c r="O642" s="18"/>
    </row>
    <row r="643" spans="4:15" ht="15.75">
      <c r="D643" s="20"/>
      <c r="E643" s="20"/>
      <c r="F643" s="20"/>
      <c r="H643" s="20"/>
      <c r="I643" s="20"/>
      <c r="J643" s="20"/>
      <c r="K643" s="20"/>
      <c r="L643" s="20"/>
      <c r="M643" s="20"/>
      <c r="N643" s="20"/>
      <c r="O643" s="20"/>
    </row>
    <row r="644" spans="4:15" ht="15.75">
      <c r="D644" s="20"/>
      <c r="E644" s="20"/>
      <c r="F644" s="20"/>
      <c r="H644" s="20"/>
      <c r="I644" s="20"/>
      <c r="J644" s="20"/>
      <c r="K644" s="20"/>
      <c r="L644" s="20"/>
      <c r="M644" s="20"/>
      <c r="N644" s="20"/>
      <c r="O644" s="20"/>
    </row>
    <row r="645" spans="4:15" ht="15.75">
      <c r="D645" s="20"/>
      <c r="E645" s="20"/>
      <c r="F645" s="20"/>
      <c r="H645" s="20"/>
      <c r="I645" s="20"/>
      <c r="J645" s="20"/>
      <c r="K645" s="20"/>
      <c r="L645" s="20"/>
      <c r="M645" s="20"/>
      <c r="N645" s="20"/>
      <c r="O645" s="20"/>
    </row>
    <row r="646" spans="4:15" ht="15.75">
      <c r="D646" s="20"/>
      <c r="E646" s="20"/>
      <c r="F646" s="20"/>
      <c r="H646" s="20"/>
      <c r="I646" s="20"/>
      <c r="J646" s="20"/>
      <c r="K646" s="20"/>
      <c r="L646" s="20"/>
      <c r="M646" s="20"/>
      <c r="N646" s="20"/>
      <c r="O646" s="20"/>
    </row>
    <row r="647" spans="4:15" ht="15.75">
      <c r="D647" s="20"/>
      <c r="E647" s="20"/>
      <c r="F647" s="20"/>
      <c r="H647" s="20"/>
      <c r="I647" s="20"/>
      <c r="J647" s="20"/>
      <c r="K647" s="20"/>
      <c r="L647" s="20"/>
      <c r="M647" s="20"/>
      <c r="N647" s="20"/>
      <c r="O647" s="20"/>
    </row>
    <row r="648" spans="4:15" ht="15.75">
      <c r="D648" s="20"/>
      <c r="E648" s="20"/>
      <c r="F648" s="20"/>
      <c r="H648" s="20"/>
      <c r="I648" s="20"/>
      <c r="J648" s="20"/>
      <c r="K648" s="20"/>
      <c r="L648" s="20"/>
      <c r="M648" s="20"/>
      <c r="N648" s="20"/>
      <c r="O648" s="20"/>
    </row>
    <row r="649" spans="4:15" ht="15.75">
      <c r="D649" s="20"/>
      <c r="E649" s="20"/>
      <c r="F649" s="20"/>
      <c r="H649" s="20"/>
      <c r="I649" s="20"/>
      <c r="J649" s="20"/>
      <c r="K649" s="20"/>
      <c r="L649" s="20"/>
      <c r="M649" s="20"/>
      <c r="N649" s="20"/>
      <c r="O649" s="20"/>
    </row>
    <row r="650" spans="4:15" ht="15.75">
      <c r="D650" s="20"/>
      <c r="E650" s="20"/>
      <c r="F650" s="20"/>
      <c r="H650" s="20"/>
      <c r="I650" s="20"/>
      <c r="J650" s="20"/>
      <c r="K650" s="20"/>
      <c r="L650" s="20"/>
      <c r="M650" s="20"/>
      <c r="N650" s="20"/>
      <c r="O650" s="20"/>
    </row>
    <row r="651" spans="4:15" ht="15.75">
      <c r="D651" s="20"/>
      <c r="E651" s="20"/>
      <c r="F651" s="20"/>
      <c r="H651" s="20"/>
      <c r="I651" s="20"/>
      <c r="J651" s="20"/>
      <c r="K651" s="20"/>
      <c r="L651" s="20"/>
      <c r="M651" s="20"/>
      <c r="N651" s="20"/>
      <c r="O651" s="20"/>
    </row>
    <row r="652" spans="4:15" ht="15.75">
      <c r="D652" s="20"/>
      <c r="E652" s="20"/>
      <c r="F652" s="20"/>
      <c r="H652" s="20"/>
      <c r="I652" s="20"/>
      <c r="J652" s="20"/>
      <c r="K652" s="20"/>
      <c r="L652" s="20"/>
      <c r="M652" s="20"/>
      <c r="N652" s="20"/>
      <c r="O652" s="20"/>
    </row>
    <row r="653" spans="4:15" ht="15.75">
      <c r="D653" s="20"/>
      <c r="E653" s="20"/>
      <c r="F653" s="20"/>
      <c r="H653" s="20"/>
      <c r="I653" s="20"/>
      <c r="J653" s="20"/>
      <c r="K653" s="20"/>
      <c r="L653" s="20"/>
      <c r="M653" s="20"/>
      <c r="N653" s="20"/>
      <c r="O653" s="20"/>
    </row>
    <row r="654" spans="4:15" ht="15.75">
      <c r="D654" s="20"/>
      <c r="E654" s="20"/>
      <c r="F654" s="20"/>
      <c r="H654" s="20"/>
      <c r="I654" s="20"/>
      <c r="J654" s="20"/>
      <c r="K654" s="20"/>
      <c r="L654" s="20"/>
      <c r="M654" s="20"/>
      <c r="N654" s="20"/>
      <c r="O654" s="20"/>
    </row>
    <row r="655" spans="4:15" ht="15.75">
      <c r="D655" s="20"/>
      <c r="E655" s="20"/>
      <c r="F655" s="20"/>
      <c r="H655" s="20"/>
      <c r="I655" s="20"/>
      <c r="J655" s="20"/>
      <c r="K655" s="20"/>
      <c r="L655" s="20"/>
      <c r="M655" s="20"/>
      <c r="N655" s="20"/>
      <c r="O655" s="20"/>
    </row>
    <row r="656" spans="4:15" ht="15.75">
      <c r="D656" s="20"/>
      <c r="E656" s="20"/>
      <c r="F656" s="20"/>
      <c r="H656" s="20"/>
      <c r="I656" s="20"/>
      <c r="J656" s="20"/>
      <c r="K656" s="20"/>
      <c r="L656" s="20"/>
      <c r="M656" s="20"/>
      <c r="N656" s="20"/>
      <c r="O656" s="20"/>
    </row>
    <row r="657" spans="4:15" ht="15.75">
      <c r="D657" s="20"/>
      <c r="E657" s="20"/>
      <c r="F657" s="20"/>
      <c r="H657" s="20"/>
      <c r="I657" s="20"/>
      <c r="J657" s="20"/>
      <c r="K657" s="20"/>
      <c r="L657" s="20"/>
      <c r="M657" s="20"/>
      <c r="N657" s="20"/>
      <c r="O657" s="20"/>
    </row>
    <row r="658" spans="4:15" ht="15.75">
      <c r="D658" s="20"/>
      <c r="E658" s="20"/>
      <c r="F658" s="20"/>
      <c r="H658" s="20"/>
      <c r="I658" s="20"/>
      <c r="J658" s="20"/>
      <c r="K658" s="20"/>
      <c r="L658" s="20"/>
      <c r="M658" s="20"/>
      <c r="N658" s="20"/>
      <c r="O658" s="20"/>
    </row>
    <row r="659" spans="4:15" ht="15.75">
      <c r="D659" s="20"/>
      <c r="E659" s="20"/>
      <c r="F659" s="20"/>
      <c r="H659" s="20"/>
      <c r="I659" s="20"/>
      <c r="J659" s="20"/>
      <c r="K659" s="20"/>
      <c r="L659" s="20"/>
      <c r="M659" s="20"/>
      <c r="N659" s="20"/>
      <c r="O659" s="20"/>
    </row>
    <row r="660" spans="4:15" ht="15.75">
      <c r="D660" s="20"/>
      <c r="E660" s="20"/>
      <c r="F660" s="20"/>
      <c r="H660" s="20"/>
      <c r="I660" s="20"/>
      <c r="J660" s="20"/>
      <c r="K660" s="20"/>
      <c r="L660" s="20"/>
      <c r="M660" s="20"/>
      <c r="N660" s="20"/>
      <c r="O660" s="20"/>
    </row>
    <row r="661" spans="4:15" ht="15.75">
      <c r="D661" s="20"/>
      <c r="E661" s="20"/>
      <c r="F661" s="20"/>
      <c r="H661" s="20"/>
      <c r="I661" s="20"/>
      <c r="J661" s="20"/>
      <c r="K661" s="20"/>
      <c r="L661" s="20"/>
      <c r="M661" s="20"/>
      <c r="N661" s="20"/>
      <c r="O661" s="20"/>
    </row>
    <row r="662" spans="4:15" ht="15.75">
      <c r="D662" s="20"/>
      <c r="E662" s="20"/>
      <c r="F662" s="20"/>
      <c r="H662" s="20"/>
      <c r="I662" s="20"/>
      <c r="J662" s="20"/>
      <c r="K662" s="20"/>
      <c r="L662" s="20"/>
      <c r="M662" s="20"/>
      <c r="N662" s="20"/>
      <c r="O662" s="20"/>
    </row>
    <row r="663" spans="4:15" ht="15.75">
      <c r="D663" s="20"/>
      <c r="E663" s="20"/>
      <c r="F663" s="20"/>
      <c r="H663" s="20"/>
      <c r="I663" s="20"/>
      <c r="J663" s="20"/>
      <c r="K663" s="20"/>
      <c r="L663" s="20"/>
      <c r="M663" s="20"/>
      <c r="N663" s="20"/>
      <c r="O663" s="20"/>
    </row>
    <row r="664" spans="4:15" ht="15.75">
      <c r="D664" s="20"/>
      <c r="E664" s="20"/>
      <c r="F664" s="20"/>
      <c r="H664" s="20"/>
      <c r="I664" s="20"/>
      <c r="J664" s="20"/>
      <c r="K664" s="20"/>
      <c r="L664" s="20"/>
      <c r="M664" s="20"/>
      <c r="N664" s="20"/>
      <c r="O664" s="20"/>
    </row>
    <row r="665" spans="4:15" ht="15.75">
      <c r="D665" s="20"/>
      <c r="E665" s="20"/>
      <c r="F665" s="20"/>
      <c r="H665" s="20"/>
      <c r="I665" s="20"/>
      <c r="J665" s="20"/>
      <c r="K665" s="20"/>
      <c r="L665" s="20"/>
      <c r="M665" s="20"/>
      <c r="N665" s="20"/>
      <c r="O665" s="20"/>
    </row>
    <row r="666" spans="4:15" ht="15.75">
      <c r="D666" s="20"/>
      <c r="E666" s="20"/>
      <c r="F666" s="20"/>
      <c r="H666" s="20"/>
      <c r="I666" s="20"/>
      <c r="J666" s="20"/>
      <c r="K666" s="20"/>
      <c r="L666" s="20"/>
      <c r="M666" s="20"/>
      <c r="N666" s="20"/>
      <c r="O666" s="20"/>
    </row>
    <row r="667" spans="4:15" ht="15.75">
      <c r="D667" s="20"/>
      <c r="E667" s="20"/>
      <c r="F667" s="20"/>
      <c r="H667" s="20"/>
      <c r="I667" s="20"/>
      <c r="J667" s="20"/>
      <c r="K667" s="20"/>
      <c r="L667" s="20"/>
      <c r="M667" s="20"/>
      <c r="N667" s="20"/>
      <c r="O667" s="20"/>
    </row>
    <row r="668" spans="4:15" ht="15.75">
      <c r="D668" s="20"/>
      <c r="E668" s="20"/>
      <c r="F668" s="20"/>
      <c r="H668" s="20"/>
      <c r="I668" s="20"/>
      <c r="J668" s="20"/>
      <c r="K668" s="20"/>
      <c r="L668" s="20"/>
      <c r="M668" s="20"/>
      <c r="N668" s="20"/>
      <c r="O668" s="20"/>
    </row>
    <row r="669" spans="4:15" ht="15.75">
      <c r="D669" s="20"/>
      <c r="E669" s="20"/>
      <c r="F669" s="20"/>
      <c r="H669" s="20"/>
      <c r="I669" s="20"/>
      <c r="J669" s="20"/>
      <c r="K669" s="20"/>
      <c r="L669" s="20"/>
      <c r="M669" s="20"/>
      <c r="N669" s="20"/>
      <c r="O669" s="20"/>
    </row>
    <row r="670" spans="4:15" ht="15.75">
      <c r="D670" s="20"/>
      <c r="E670" s="20"/>
      <c r="F670" s="20"/>
      <c r="H670" s="20"/>
      <c r="I670" s="20"/>
      <c r="J670" s="20"/>
      <c r="K670" s="20"/>
      <c r="L670" s="20"/>
      <c r="M670" s="20"/>
      <c r="N670" s="20"/>
      <c r="O670" s="20"/>
    </row>
    <row r="671" spans="4:15" ht="15.75">
      <c r="D671" s="20"/>
      <c r="E671" s="20"/>
      <c r="F671" s="20"/>
      <c r="H671" s="20"/>
      <c r="I671" s="20"/>
      <c r="J671" s="20"/>
      <c r="K671" s="20"/>
      <c r="L671" s="20"/>
      <c r="M671" s="20"/>
      <c r="N671" s="20"/>
      <c r="O671" s="20"/>
    </row>
    <row r="672" spans="4:15" ht="15.75">
      <c r="D672" s="20"/>
      <c r="E672" s="20"/>
      <c r="F672" s="20"/>
      <c r="H672" s="20"/>
      <c r="I672" s="20"/>
      <c r="J672" s="20"/>
      <c r="K672" s="20"/>
      <c r="L672" s="20"/>
      <c r="M672" s="20"/>
      <c r="N672" s="20"/>
      <c r="O672" s="20"/>
    </row>
    <row r="673" spans="4:15" ht="15.75">
      <c r="D673" s="20"/>
      <c r="E673" s="20"/>
      <c r="F673" s="20"/>
      <c r="H673" s="20"/>
      <c r="I673" s="20"/>
      <c r="J673" s="20"/>
      <c r="K673" s="20"/>
      <c r="L673" s="20"/>
      <c r="M673" s="20"/>
      <c r="N673" s="20"/>
      <c r="O673" s="20"/>
    </row>
    <row r="674" spans="4:15" ht="15.75">
      <c r="D674" s="20"/>
      <c r="E674" s="20"/>
      <c r="F674" s="20"/>
      <c r="H674" s="20"/>
      <c r="I674" s="20"/>
      <c r="J674" s="20"/>
      <c r="K674" s="20"/>
      <c r="L674" s="20"/>
      <c r="M674" s="20"/>
      <c r="N674" s="20"/>
      <c r="O674" s="20"/>
    </row>
    <row r="675" spans="4:15" ht="15.75">
      <c r="D675" s="20"/>
      <c r="E675" s="20"/>
      <c r="F675" s="20"/>
      <c r="H675" s="20"/>
      <c r="I675" s="20"/>
      <c r="J675" s="20"/>
      <c r="K675" s="20"/>
      <c r="L675" s="20"/>
      <c r="M675" s="20"/>
      <c r="N675" s="20"/>
      <c r="O675" s="20"/>
    </row>
    <row r="676" spans="4:15" ht="15.75">
      <c r="D676" s="20"/>
      <c r="E676" s="20"/>
      <c r="F676" s="20"/>
      <c r="H676" s="20"/>
      <c r="I676" s="20"/>
      <c r="J676" s="20"/>
      <c r="K676" s="20"/>
      <c r="L676" s="20"/>
      <c r="M676" s="20"/>
      <c r="N676" s="20"/>
      <c r="O676" s="20"/>
    </row>
    <row r="677" spans="4:15" ht="15.75">
      <c r="D677" s="20"/>
      <c r="E677" s="20"/>
      <c r="F677" s="20"/>
      <c r="H677" s="20"/>
      <c r="I677" s="20"/>
      <c r="J677" s="20"/>
      <c r="K677" s="20"/>
      <c r="L677" s="20"/>
      <c r="M677" s="20"/>
      <c r="N677" s="20"/>
      <c r="O677" s="20"/>
    </row>
    <row r="678" spans="4:15" ht="15.75">
      <c r="D678" s="20"/>
      <c r="E678" s="20"/>
      <c r="F678" s="20"/>
      <c r="H678" s="20"/>
      <c r="I678" s="20"/>
      <c r="J678" s="20"/>
      <c r="K678" s="20"/>
      <c r="L678" s="20"/>
      <c r="M678" s="20"/>
      <c r="N678" s="20"/>
      <c r="O678" s="20"/>
    </row>
    <row r="679" spans="4:15" ht="15.75">
      <c r="D679" s="20"/>
      <c r="E679" s="20"/>
      <c r="F679" s="20"/>
      <c r="H679" s="20"/>
      <c r="I679" s="20"/>
      <c r="J679" s="20"/>
      <c r="K679" s="20"/>
      <c r="L679" s="20"/>
      <c r="M679" s="20"/>
      <c r="N679" s="20"/>
      <c r="O679" s="20"/>
    </row>
    <row r="680" spans="4:15" ht="15.75">
      <c r="D680" s="20"/>
      <c r="E680" s="20"/>
      <c r="F680" s="20"/>
      <c r="H680" s="20"/>
      <c r="I680" s="20"/>
      <c r="J680" s="20"/>
      <c r="K680" s="20"/>
      <c r="L680" s="20"/>
      <c r="M680" s="20"/>
      <c r="N680" s="20"/>
      <c r="O680" s="20"/>
    </row>
    <row r="681" spans="4:15" ht="15.75">
      <c r="D681" s="20"/>
      <c r="E681" s="20"/>
      <c r="F681" s="20"/>
      <c r="H681" s="20"/>
      <c r="I681" s="20"/>
      <c r="J681" s="20"/>
      <c r="K681" s="20"/>
      <c r="L681" s="20"/>
      <c r="M681" s="20"/>
      <c r="N681" s="20"/>
      <c r="O681" s="20"/>
    </row>
    <row r="682" spans="4:15" ht="15.75">
      <c r="D682" s="20"/>
      <c r="E682" s="20"/>
      <c r="F682" s="20"/>
      <c r="H682" s="20"/>
      <c r="I682" s="20"/>
      <c r="J682" s="20"/>
      <c r="K682" s="20"/>
      <c r="L682" s="20"/>
      <c r="M682" s="20"/>
      <c r="N682" s="20"/>
      <c r="O682" s="20"/>
    </row>
    <row r="683" spans="4:15" ht="15.75">
      <c r="D683" s="20"/>
      <c r="E683" s="20"/>
      <c r="F683" s="20"/>
      <c r="H683" s="20"/>
      <c r="I683" s="20"/>
      <c r="J683" s="20"/>
      <c r="K683" s="20"/>
      <c r="L683" s="20"/>
      <c r="M683" s="20"/>
      <c r="N683" s="20"/>
      <c r="O683" s="20"/>
    </row>
    <row r="684" spans="4:15" ht="15.75">
      <c r="D684" s="20"/>
      <c r="E684" s="20"/>
      <c r="F684" s="20"/>
      <c r="H684" s="20"/>
      <c r="I684" s="20"/>
      <c r="J684" s="20"/>
      <c r="K684" s="20"/>
      <c r="L684" s="20"/>
      <c r="M684" s="20"/>
      <c r="N684" s="20"/>
      <c r="O684" s="20"/>
    </row>
    <row r="685" spans="4:15" ht="15.75">
      <c r="D685" s="20"/>
      <c r="E685" s="20"/>
      <c r="F685" s="20"/>
      <c r="H685" s="20"/>
      <c r="I685" s="20"/>
      <c r="J685" s="20"/>
      <c r="K685" s="20"/>
      <c r="L685" s="20"/>
      <c r="M685" s="20"/>
      <c r="N685" s="20"/>
      <c r="O685" s="20"/>
    </row>
    <row r="686" spans="4:15" ht="15.75">
      <c r="D686" s="20"/>
      <c r="E686" s="20"/>
      <c r="F686" s="20"/>
      <c r="H686" s="20"/>
      <c r="I686" s="20"/>
      <c r="J686" s="20"/>
      <c r="K686" s="20"/>
      <c r="L686" s="20"/>
      <c r="M686" s="20"/>
      <c r="N686" s="20"/>
      <c r="O686" s="20"/>
    </row>
    <row r="687" spans="4:15" ht="15.75">
      <c r="D687" s="20"/>
      <c r="E687" s="20"/>
      <c r="F687" s="20"/>
      <c r="H687" s="20"/>
      <c r="I687" s="20"/>
      <c r="J687" s="20"/>
      <c r="K687" s="20"/>
      <c r="L687" s="20"/>
      <c r="M687" s="20"/>
      <c r="N687" s="20"/>
      <c r="O687" s="20"/>
    </row>
    <row r="688" spans="4:15" ht="15.75">
      <c r="D688" s="20"/>
      <c r="E688" s="20"/>
      <c r="F688" s="20"/>
      <c r="H688" s="20"/>
      <c r="I688" s="20"/>
      <c r="J688" s="20"/>
      <c r="K688" s="20"/>
      <c r="L688" s="20"/>
      <c r="M688" s="20"/>
      <c r="N688" s="20"/>
      <c r="O688" s="20"/>
    </row>
    <row r="689" spans="4:15" ht="15.75">
      <c r="D689" s="20"/>
      <c r="E689" s="20"/>
      <c r="F689" s="20"/>
      <c r="H689" s="20"/>
      <c r="I689" s="20"/>
      <c r="J689" s="20"/>
      <c r="K689" s="20"/>
      <c r="L689" s="20"/>
      <c r="M689" s="20"/>
      <c r="N689" s="20"/>
      <c r="O689" s="20"/>
    </row>
    <row r="690" spans="4:15" ht="15.75">
      <c r="D690" s="20"/>
      <c r="E690" s="20"/>
      <c r="F690" s="20"/>
      <c r="H690" s="20"/>
      <c r="I690" s="20"/>
      <c r="J690" s="20"/>
      <c r="K690" s="20"/>
      <c r="L690" s="20"/>
      <c r="M690" s="20"/>
      <c r="N690" s="20"/>
      <c r="O690" s="20"/>
    </row>
    <row r="691" spans="4:15" ht="15.75">
      <c r="D691" s="20"/>
      <c r="E691" s="20"/>
      <c r="F691" s="20"/>
      <c r="H691" s="20"/>
      <c r="I691" s="20"/>
      <c r="J691" s="20"/>
      <c r="K691" s="20"/>
      <c r="L691" s="20"/>
      <c r="M691" s="20"/>
      <c r="N691" s="20"/>
      <c r="O691" s="20"/>
    </row>
    <row r="692" spans="4:15" ht="15.75">
      <c r="D692" s="20"/>
      <c r="E692" s="20"/>
      <c r="F692" s="20"/>
      <c r="H692" s="20"/>
      <c r="I692" s="20"/>
      <c r="J692" s="20"/>
      <c r="K692" s="20"/>
      <c r="L692" s="20"/>
      <c r="M692" s="20"/>
      <c r="N692" s="20"/>
      <c r="O692" s="20"/>
    </row>
    <row r="693" spans="4:15" ht="15.75">
      <c r="D693" s="20"/>
      <c r="E693" s="20"/>
      <c r="F693" s="20"/>
      <c r="H693" s="20"/>
      <c r="I693" s="20"/>
      <c r="J693" s="20"/>
      <c r="K693" s="20"/>
      <c r="L693" s="20"/>
      <c r="M693" s="20"/>
      <c r="N693" s="20"/>
      <c r="O693" s="20"/>
    </row>
    <row r="694" spans="4:15" ht="15.75">
      <c r="D694" s="20"/>
      <c r="E694" s="20"/>
      <c r="F694" s="20"/>
      <c r="H694" s="20"/>
      <c r="I694" s="20"/>
      <c r="J694" s="20"/>
      <c r="K694" s="20"/>
      <c r="L694" s="20"/>
      <c r="M694" s="20"/>
      <c r="N694" s="20"/>
      <c r="O694" s="20"/>
    </row>
    <row r="695" spans="4:15" ht="15.75">
      <c r="D695" s="20"/>
      <c r="E695" s="20"/>
      <c r="F695" s="20"/>
      <c r="H695" s="20"/>
      <c r="I695" s="20"/>
      <c r="J695" s="20"/>
      <c r="K695" s="20"/>
      <c r="L695" s="20"/>
      <c r="M695" s="20"/>
      <c r="N695" s="20"/>
      <c r="O695" s="20"/>
    </row>
    <row r="696" spans="4:15" ht="15.75">
      <c r="D696" s="20"/>
      <c r="E696" s="20"/>
      <c r="F696" s="20"/>
      <c r="H696" s="20"/>
      <c r="I696" s="20"/>
      <c r="J696" s="20"/>
      <c r="K696" s="20"/>
      <c r="L696" s="20"/>
      <c r="M696" s="20"/>
      <c r="N696" s="20"/>
      <c r="O696" s="20"/>
    </row>
    <row r="697" spans="4:15" ht="15.75">
      <c r="D697" s="20"/>
      <c r="E697" s="20"/>
      <c r="F697" s="20"/>
      <c r="H697" s="20"/>
      <c r="I697" s="20"/>
      <c r="J697" s="20"/>
      <c r="K697" s="20"/>
      <c r="L697" s="20"/>
      <c r="M697" s="20"/>
      <c r="N697" s="20"/>
      <c r="O697" s="20"/>
    </row>
    <row r="698" spans="4:15" ht="15.75">
      <c r="D698" s="20"/>
      <c r="E698" s="20"/>
      <c r="F698" s="20"/>
      <c r="H698" s="20"/>
      <c r="I698" s="20"/>
      <c r="J698" s="20"/>
      <c r="K698" s="20"/>
      <c r="L698" s="20"/>
      <c r="M698" s="20"/>
      <c r="N698" s="20"/>
      <c r="O698" s="20"/>
    </row>
    <row r="699" spans="4:15" ht="15.75">
      <c r="D699" s="20"/>
      <c r="E699" s="20"/>
      <c r="F699" s="20"/>
      <c r="H699" s="20"/>
      <c r="I699" s="20"/>
      <c r="J699" s="20"/>
      <c r="K699" s="20"/>
      <c r="L699" s="20"/>
      <c r="M699" s="20"/>
      <c r="N699" s="20"/>
      <c r="O699" s="20"/>
    </row>
    <row r="700" spans="4:15" ht="15.75">
      <c r="D700" s="20"/>
      <c r="E700" s="20"/>
      <c r="F700" s="20"/>
      <c r="H700" s="20"/>
      <c r="I700" s="20"/>
      <c r="J700" s="20"/>
      <c r="K700" s="20"/>
      <c r="L700" s="20"/>
      <c r="M700" s="20"/>
      <c r="N700" s="20"/>
      <c r="O700" s="20"/>
    </row>
    <row r="701" spans="4:15" ht="15.75">
      <c r="D701" s="20"/>
      <c r="E701" s="20"/>
      <c r="F701" s="20"/>
      <c r="H701" s="20"/>
      <c r="I701" s="20"/>
      <c r="J701" s="20"/>
      <c r="K701" s="20"/>
      <c r="L701" s="20"/>
      <c r="M701" s="20"/>
      <c r="N701" s="20"/>
      <c r="O701" s="20"/>
    </row>
    <row r="702" spans="4:15" ht="15.75">
      <c r="D702" s="20"/>
      <c r="E702" s="20"/>
      <c r="F702" s="20"/>
      <c r="H702" s="20"/>
      <c r="I702" s="20"/>
      <c r="J702" s="20"/>
      <c r="K702" s="20"/>
      <c r="L702" s="20"/>
      <c r="M702" s="20"/>
      <c r="N702" s="20"/>
      <c r="O702" s="20"/>
    </row>
    <row r="703" spans="4:15" ht="15.75">
      <c r="D703" s="20"/>
      <c r="E703" s="20"/>
      <c r="F703" s="20"/>
      <c r="H703" s="20"/>
      <c r="I703" s="20"/>
      <c r="J703" s="20"/>
      <c r="K703" s="20"/>
      <c r="L703" s="20"/>
      <c r="M703" s="20"/>
      <c r="N703" s="20"/>
      <c r="O703" s="20"/>
    </row>
    <row r="704" spans="4:15" ht="15.75">
      <c r="D704" s="20"/>
      <c r="E704" s="20"/>
      <c r="F704" s="20"/>
      <c r="H704" s="20"/>
      <c r="I704" s="20"/>
      <c r="J704" s="20"/>
      <c r="K704" s="20"/>
      <c r="L704" s="20"/>
      <c r="M704" s="20"/>
      <c r="N704" s="20"/>
      <c r="O704" s="20"/>
    </row>
    <row r="705" spans="4:15" ht="15.75">
      <c r="D705" s="20"/>
      <c r="E705" s="20"/>
      <c r="F705" s="20"/>
      <c r="H705" s="20"/>
      <c r="I705" s="20"/>
      <c r="J705" s="20"/>
      <c r="K705" s="20"/>
      <c r="L705" s="20"/>
      <c r="M705" s="20"/>
      <c r="N705" s="20"/>
      <c r="O705" s="20"/>
    </row>
    <row r="706" spans="4:15" ht="15.75">
      <c r="D706" s="20"/>
      <c r="E706" s="20"/>
      <c r="F706" s="20"/>
      <c r="H706" s="20"/>
      <c r="I706" s="20"/>
      <c r="J706" s="20"/>
      <c r="K706" s="20"/>
      <c r="L706" s="20"/>
      <c r="M706" s="20"/>
      <c r="N706" s="20"/>
      <c r="O706" s="20"/>
    </row>
    <row r="707" spans="4:15" ht="15.75">
      <c r="D707" s="20"/>
      <c r="E707" s="20"/>
      <c r="F707" s="20"/>
      <c r="H707" s="20"/>
      <c r="I707" s="20"/>
      <c r="J707" s="20"/>
      <c r="K707" s="20"/>
      <c r="L707" s="20"/>
      <c r="M707" s="20"/>
      <c r="N707" s="20"/>
      <c r="O707" s="20"/>
    </row>
    <row r="708" spans="4:15" ht="15.75">
      <c r="D708" s="20"/>
      <c r="E708" s="20"/>
      <c r="F708" s="20"/>
      <c r="H708" s="20"/>
      <c r="I708" s="20"/>
      <c r="J708" s="20"/>
      <c r="K708" s="20"/>
      <c r="L708" s="20"/>
      <c r="M708" s="20"/>
      <c r="N708" s="20"/>
      <c r="O708" s="20"/>
    </row>
    <row r="709" spans="4:15" ht="15.75">
      <c r="D709" s="20"/>
      <c r="E709" s="20"/>
      <c r="F709" s="20"/>
      <c r="H709" s="20"/>
      <c r="I709" s="20"/>
      <c r="J709" s="20"/>
      <c r="K709" s="20"/>
      <c r="L709" s="20"/>
      <c r="M709" s="20"/>
      <c r="N709" s="20"/>
      <c r="O709" s="20"/>
    </row>
    <row r="710" spans="4:15" ht="15.75">
      <c r="D710" s="20"/>
      <c r="E710" s="20"/>
      <c r="F710" s="20"/>
      <c r="H710" s="20"/>
      <c r="I710" s="20"/>
      <c r="J710" s="20"/>
      <c r="K710" s="20"/>
      <c r="L710" s="20"/>
      <c r="M710" s="20"/>
      <c r="N710" s="20"/>
      <c r="O710" s="20"/>
    </row>
    <row r="711" spans="4:15" ht="15.75">
      <c r="D711" s="20"/>
      <c r="E711" s="20"/>
      <c r="F711" s="20"/>
      <c r="H711" s="20"/>
      <c r="I711" s="20"/>
      <c r="J711" s="20"/>
      <c r="K711" s="20"/>
      <c r="L711" s="20"/>
      <c r="M711" s="20"/>
      <c r="N711" s="20"/>
      <c r="O711" s="20"/>
    </row>
    <row r="712" spans="4:15" ht="15.75">
      <c r="D712" s="20"/>
      <c r="E712" s="20"/>
      <c r="F712" s="20"/>
      <c r="H712" s="20"/>
      <c r="I712" s="20"/>
      <c r="J712" s="20"/>
      <c r="K712" s="20"/>
      <c r="L712" s="20"/>
      <c r="M712" s="20"/>
      <c r="N712" s="20"/>
      <c r="O712" s="20"/>
    </row>
    <row r="713" spans="4:15" ht="15.75">
      <c r="D713" s="20"/>
      <c r="E713" s="20"/>
      <c r="F713" s="20"/>
      <c r="H713" s="20"/>
      <c r="I713" s="20"/>
      <c r="J713" s="20"/>
      <c r="K713" s="20"/>
      <c r="L713" s="20"/>
      <c r="M713" s="20"/>
      <c r="N713" s="20"/>
      <c r="O713" s="20"/>
    </row>
    <row r="714" spans="4:15" ht="15.75">
      <c r="D714" s="20"/>
      <c r="E714" s="20"/>
      <c r="F714" s="20"/>
      <c r="H714" s="20"/>
      <c r="I714" s="20"/>
      <c r="J714" s="20"/>
      <c r="K714" s="20"/>
      <c r="L714" s="20"/>
      <c r="M714" s="20"/>
      <c r="N714" s="20"/>
      <c r="O714" s="20"/>
    </row>
    <row r="715" spans="4:15" ht="15.75">
      <c r="D715" s="20"/>
      <c r="E715" s="20"/>
      <c r="F715" s="20"/>
      <c r="H715" s="20"/>
      <c r="I715" s="20"/>
      <c r="J715" s="20"/>
      <c r="K715" s="20"/>
      <c r="L715" s="20"/>
      <c r="M715" s="20"/>
      <c r="N715" s="20"/>
      <c r="O715" s="20"/>
    </row>
    <row r="716" spans="4:15" ht="15.75">
      <c r="D716" s="20"/>
      <c r="E716" s="20"/>
      <c r="F716" s="20"/>
      <c r="H716" s="20"/>
      <c r="I716" s="20"/>
      <c r="J716" s="20"/>
      <c r="K716" s="20"/>
      <c r="L716" s="20"/>
      <c r="M716" s="20"/>
      <c r="N716" s="20"/>
      <c r="O716" s="20"/>
    </row>
    <row r="717" spans="4:15" ht="15.75">
      <c r="D717" s="20"/>
      <c r="E717" s="20"/>
      <c r="F717" s="20"/>
      <c r="H717" s="20"/>
      <c r="I717" s="20"/>
      <c r="J717" s="20"/>
      <c r="K717" s="20"/>
      <c r="L717" s="20"/>
      <c r="M717" s="20"/>
      <c r="N717" s="20"/>
      <c r="O717" s="20"/>
    </row>
    <row r="718" spans="4:15" ht="15.75">
      <c r="D718" s="20"/>
      <c r="E718" s="20"/>
      <c r="F718" s="20"/>
      <c r="H718" s="20"/>
      <c r="I718" s="20"/>
      <c r="J718" s="20"/>
      <c r="K718" s="20"/>
      <c r="L718" s="20"/>
      <c r="M718" s="20"/>
      <c r="N718" s="20"/>
      <c r="O718" s="20"/>
    </row>
    <row r="719" spans="4:15" ht="15.75">
      <c r="D719" s="20"/>
      <c r="E719" s="20"/>
      <c r="F719" s="20"/>
      <c r="H719" s="20"/>
      <c r="I719" s="20"/>
      <c r="J719" s="20"/>
      <c r="K719" s="20"/>
      <c r="L719" s="20"/>
      <c r="M719" s="20"/>
      <c r="N719" s="20"/>
      <c r="O719" s="20"/>
    </row>
    <row r="720" spans="4:15" ht="15.75">
      <c r="D720" s="20"/>
      <c r="E720" s="20"/>
      <c r="F720" s="20"/>
      <c r="H720" s="20"/>
      <c r="I720" s="20"/>
      <c r="J720" s="20"/>
      <c r="K720" s="20"/>
      <c r="L720" s="20"/>
      <c r="M720" s="20"/>
      <c r="N720" s="20"/>
      <c r="O720" s="20"/>
    </row>
    <row r="721" spans="4:15" ht="15.75">
      <c r="D721" s="20"/>
      <c r="E721" s="20"/>
      <c r="F721" s="20"/>
      <c r="H721" s="20"/>
      <c r="I721" s="20"/>
      <c r="J721" s="20"/>
      <c r="K721" s="20"/>
      <c r="L721" s="20"/>
      <c r="M721" s="20"/>
      <c r="N721" s="20"/>
      <c r="O721" s="20"/>
    </row>
    <row r="722" spans="4:15" ht="15.75">
      <c r="D722" s="20"/>
      <c r="E722" s="20"/>
      <c r="F722" s="20"/>
      <c r="H722" s="20"/>
      <c r="I722" s="20"/>
      <c r="J722" s="20"/>
      <c r="K722" s="20"/>
      <c r="L722" s="20"/>
      <c r="M722" s="20"/>
      <c r="N722" s="20"/>
      <c r="O722" s="20"/>
    </row>
    <row r="723" spans="4:15" ht="15.75">
      <c r="D723" s="20"/>
      <c r="E723" s="20"/>
      <c r="F723" s="20"/>
      <c r="H723" s="20"/>
      <c r="I723" s="20"/>
      <c r="J723" s="20"/>
      <c r="K723" s="20"/>
      <c r="L723" s="20"/>
      <c r="M723" s="20"/>
      <c r="N723" s="20"/>
      <c r="O723" s="20"/>
    </row>
    <row r="724" spans="4:15" ht="15.75">
      <c r="D724" s="20"/>
      <c r="E724" s="20"/>
      <c r="F724" s="20"/>
      <c r="H724" s="20"/>
      <c r="I724" s="20"/>
      <c r="J724" s="20"/>
      <c r="K724" s="20"/>
      <c r="L724" s="20"/>
      <c r="M724" s="20"/>
      <c r="N724" s="20"/>
      <c r="O724" s="20"/>
    </row>
    <row r="725" spans="4:15" ht="15.75">
      <c r="D725" s="20"/>
      <c r="E725" s="20"/>
      <c r="F725" s="20"/>
      <c r="H725" s="20"/>
      <c r="I725" s="20"/>
      <c r="J725" s="20"/>
      <c r="K725" s="20"/>
      <c r="L725" s="20"/>
      <c r="M725" s="20"/>
      <c r="N725" s="20"/>
      <c r="O725" s="20"/>
    </row>
    <row r="726" spans="4:15" ht="15.75">
      <c r="D726" s="20"/>
      <c r="E726" s="20"/>
      <c r="F726" s="20"/>
      <c r="H726" s="20"/>
      <c r="I726" s="20"/>
      <c r="J726" s="20"/>
      <c r="K726" s="20"/>
      <c r="L726" s="20"/>
      <c r="M726" s="20"/>
      <c r="N726" s="20"/>
      <c r="O726" s="20"/>
    </row>
    <row r="727" spans="4:15" ht="15.75">
      <c r="D727" s="20"/>
      <c r="E727" s="20"/>
      <c r="F727" s="20"/>
      <c r="H727" s="20"/>
      <c r="I727" s="20"/>
      <c r="J727" s="20"/>
      <c r="K727" s="20"/>
      <c r="L727" s="20"/>
      <c r="M727" s="20"/>
      <c r="N727" s="20"/>
      <c r="O727" s="20"/>
    </row>
    <row r="728" spans="4:15" ht="15.75">
      <c r="D728" s="20"/>
      <c r="E728" s="20"/>
      <c r="F728" s="20"/>
      <c r="H728" s="20"/>
      <c r="I728" s="20"/>
      <c r="J728" s="20"/>
      <c r="K728" s="20"/>
      <c r="L728" s="20"/>
      <c r="M728" s="20"/>
      <c r="N728" s="20"/>
      <c r="O728" s="20"/>
    </row>
    <row r="729" spans="4:15" ht="15.75">
      <c r="D729" s="20"/>
      <c r="E729" s="20"/>
      <c r="F729" s="20"/>
      <c r="H729" s="20"/>
      <c r="I729" s="20"/>
      <c r="J729" s="20"/>
      <c r="K729" s="20"/>
      <c r="L729" s="20"/>
      <c r="M729" s="20"/>
      <c r="N729" s="20"/>
      <c r="O729" s="20"/>
    </row>
    <row r="730" spans="4:15" ht="15.75">
      <c r="D730" s="20"/>
      <c r="E730" s="20"/>
      <c r="F730" s="20"/>
      <c r="H730" s="20"/>
      <c r="I730" s="20"/>
      <c r="J730" s="20"/>
      <c r="K730" s="20"/>
      <c r="L730" s="20"/>
      <c r="M730" s="20"/>
      <c r="N730" s="20"/>
      <c r="O730" s="20"/>
    </row>
    <row r="731" spans="4:15" ht="15.75">
      <c r="D731" s="20"/>
      <c r="E731" s="20"/>
      <c r="F731" s="20"/>
      <c r="H731" s="20"/>
      <c r="I731" s="20"/>
      <c r="J731" s="20"/>
      <c r="K731" s="20"/>
      <c r="L731" s="20"/>
      <c r="M731" s="20"/>
      <c r="N731" s="20"/>
      <c r="O731" s="20"/>
    </row>
    <row r="732" spans="4:15" ht="15.75">
      <c r="D732" s="20"/>
      <c r="E732" s="20"/>
      <c r="F732" s="20"/>
      <c r="H732" s="20"/>
      <c r="I732" s="20"/>
      <c r="J732" s="20"/>
      <c r="K732" s="20"/>
      <c r="L732" s="20"/>
      <c r="M732" s="20"/>
      <c r="N732" s="20"/>
      <c r="O732" s="20"/>
    </row>
    <row r="733" spans="4:15" ht="15.75">
      <c r="D733" s="20"/>
      <c r="E733" s="20"/>
      <c r="F733" s="20"/>
      <c r="H733" s="20"/>
      <c r="I733" s="20"/>
      <c r="J733" s="20"/>
      <c r="K733" s="20"/>
      <c r="L733" s="20"/>
      <c r="M733" s="20"/>
      <c r="N733" s="20"/>
      <c r="O733" s="20"/>
    </row>
    <row r="734" spans="4:15" ht="15.75">
      <c r="D734" s="20"/>
      <c r="E734" s="20"/>
      <c r="F734" s="20"/>
      <c r="H734" s="20"/>
      <c r="I734" s="20"/>
      <c r="J734" s="20"/>
      <c r="K734" s="20"/>
      <c r="L734" s="20"/>
      <c r="M734" s="20"/>
      <c r="N734" s="20"/>
      <c r="O734" s="20"/>
    </row>
    <row r="735" spans="4:15" ht="15.75">
      <c r="D735" s="20"/>
      <c r="E735" s="20"/>
      <c r="F735" s="20"/>
      <c r="H735" s="20"/>
      <c r="I735" s="20"/>
      <c r="J735" s="20"/>
      <c r="K735" s="20"/>
      <c r="L735" s="20"/>
      <c r="M735" s="20"/>
      <c r="N735" s="20"/>
      <c r="O735" s="20"/>
    </row>
    <row r="736" spans="4:15" ht="15.75">
      <c r="D736" s="20"/>
      <c r="E736" s="20"/>
      <c r="F736" s="20"/>
      <c r="H736" s="20"/>
      <c r="I736" s="20"/>
      <c r="J736" s="20"/>
      <c r="K736" s="20"/>
      <c r="L736" s="20"/>
      <c r="M736" s="20"/>
      <c r="N736" s="20"/>
      <c r="O736" s="20"/>
    </row>
    <row r="737" spans="4:15" ht="15.75">
      <c r="D737" s="20"/>
      <c r="E737" s="20"/>
      <c r="F737" s="20"/>
      <c r="H737" s="20"/>
      <c r="I737" s="20"/>
      <c r="J737" s="20"/>
      <c r="K737" s="20"/>
      <c r="L737" s="20"/>
      <c r="M737" s="20"/>
      <c r="N737" s="20"/>
      <c r="O737" s="20"/>
    </row>
    <row r="738" spans="4:15" ht="15.75">
      <c r="D738" s="20"/>
      <c r="E738" s="20"/>
      <c r="F738" s="20"/>
      <c r="H738" s="20"/>
      <c r="I738" s="20"/>
      <c r="J738" s="20"/>
      <c r="K738" s="20"/>
      <c r="L738" s="20"/>
      <c r="M738" s="20"/>
      <c r="N738" s="20"/>
      <c r="O738" s="20"/>
    </row>
    <row r="739" spans="4:15" ht="15.75">
      <c r="D739" s="20"/>
      <c r="E739" s="20"/>
      <c r="F739" s="20"/>
      <c r="H739" s="20"/>
      <c r="I739" s="20"/>
      <c r="J739" s="20"/>
      <c r="K739" s="20"/>
      <c r="L739" s="20"/>
      <c r="M739" s="20"/>
      <c r="N739" s="20"/>
      <c r="O739" s="20"/>
    </row>
    <row r="740" spans="4:15" ht="15.75">
      <c r="D740" s="20"/>
      <c r="E740" s="20"/>
      <c r="F740" s="20"/>
      <c r="H740" s="20"/>
      <c r="I740" s="20"/>
      <c r="J740" s="20"/>
      <c r="K740" s="20"/>
      <c r="L740" s="20"/>
      <c r="M740" s="20"/>
      <c r="N740" s="20"/>
      <c r="O740" s="20"/>
    </row>
    <row r="741" spans="4:15" ht="15.75">
      <c r="D741" s="20"/>
      <c r="E741" s="20"/>
      <c r="F741" s="20"/>
      <c r="H741" s="20"/>
      <c r="I741" s="20"/>
      <c r="J741" s="20"/>
      <c r="K741" s="20"/>
      <c r="L741" s="20"/>
      <c r="M741" s="20"/>
      <c r="N741" s="20"/>
      <c r="O741" s="20"/>
    </row>
    <row r="742" spans="4:15" ht="15.75">
      <c r="D742" s="20"/>
      <c r="E742" s="20"/>
      <c r="F742" s="20"/>
      <c r="H742" s="20"/>
      <c r="I742" s="20"/>
      <c r="J742" s="20"/>
      <c r="K742" s="20"/>
      <c r="L742" s="20"/>
      <c r="M742" s="20"/>
      <c r="N742" s="20"/>
      <c r="O742" s="20"/>
    </row>
    <row r="743" spans="4:15" ht="15.75">
      <c r="D743" s="20"/>
      <c r="E743" s="20"/>
      <c r="F743" s="20"/>
      <c r="H743" s="20"/>
      <c r="I743" s="20"/>
      <c r="J743" s="20"/>
      <c r="K743" s="20"/>
      <c r="L743" s="20"/>
      <c r="M743" s="20"/>
      <c r="N743" s="20"/>
      <c r="O743" s="20"/>
    </row>
    <row r="744" spans="4:15" ht="15.75">
      <c r="D744" s="20"/>
      <c r="E744" s="20"/>
      <c r="F744" s="20"/>
      <c r="H744" s="20"/>
      <c r="I744" s="20"/>
      <c r="J744" s="20"/>
      <c r="K744" s="20"/>
      <c r="L744" s="20"/>
      <c r="M744" s="20"/>
      <c r="N744" s="20"/>
      <c r="O744" s="20"/>
    </row>
    <row r="745" spans="4:15" ht="15.75">
      <c r="D745" s="20"/>
      <c r="E745" s="20"/>
      <c r="F745" s="20"/>
      <c r="H745" s="20"/>
      <c r="I745" s="20"/>
      <c r="J745" s="20"/>
      <c r="K745" s="20"/>
      <c r="L745" s="20"/>
      <c r="M745" s="20"/>
      <c r="N745" s="20"/>
      <c r="O745" s="20"/>
    </row>
    <row r="746" spans="4:15" ht="15.75">
      <c r="D746" s="20"/>
      <c r="E746" s="20"/>
      <c r="F746" s="20"/>
      <c r="H746" s="20"/>
      <c r="I746" s="20"/>
      <c r="J746" s="20"/>
      <c r="K746" s="20"/>
      <c r="L746" s="20"/>
      <c r="M746" s="20"/>
      <c r="N746" s="20"/>
      <c r="O746" s="20"/>
    </row>
    <row r="747" spans="4:15" ht="15.75">
      <c r="D747" s="20"/>
      <c r="E747" s="20"/>
      <c r="F747" s="20"/>
      <c r="H747" s="20"/>
      <c r="I747" s="20"/>
      <c r="J747" s="20"/>
      <c r="K747" s="20"/>
      <c r="L747" s="20"/>
      <c r="M747" s="20"/>
      <c r="N747" s="20"/>
      <c r="O747" s="20"/>
    </row>
    <row r="748" spans="4:15" ht="15.75">
      <c r="D748" s="20"/>
      <c r="E748" s="20"/>
      <c r="F748" s="20"/>
      <c r="H748" s="20"/>
      <c r="I748" s="20"/>
      <c r="J748" s="20"/>
      <c r="K748" s="20"/>
      <c r="L748" s="20"/>
      <c r="M748" s="20"/>
      <c r="N748" s="20"/>
      <c r="O748" s="20"/>
    </row>
    <row r="749" spans="4:15" ht="15.75">
      <c r="D749" s="20"/>
      <c r="E749" s="20"/>
      <c r="F749" s="20"/>
      <c r="H749" s="20"/>
      <c r="I749" s="20"/>
      <c r="J749" s="20"/>
      <c r="K749" s="20"/>
      <c r="L749" s="20"/>
      <c r="M749" s="20"/>
      <c r="N749" s="20"/>
      <c r="O749" s="20"/>
    </row>
    <row r="750" spans="4:15" ht="15.75">
      <c r="D750" s="20"/>
      <c r="E750" s="20"/>
      <c r="F750" s="20"/>
      <c r="H750" s="20"/>
      <c r="I750" s="20"/>
      <c r="J750" s="20"/>
      <c r="K750" s="20"/>
      <c r="L750" s="20"/>
      <c r="M750" s="20"/>
      <c r="N750" s="20"/>
      <c r="O750" s="20"/>
    </row>
    <row r="751" spans="4:15" ht="15.75">
      <c r="D751" s="20"/>
      <c r="E751" s="20"/>
      <c r="F751" s="20"/>
      <c r="H751" s="20"/>
      <c r="I751" s="20"/>
      <c r="J751" s="20"/>
      <c r="K751" s="20"/>
      <c r="L751" s="20"/>
      <c r="M751" s="20"/>
      <c r="N751" s="20"/>
      <c r="O751" s="20"/>
    </row>
    <row r="752" spans="4:15" ht="15.75">
      <c r="D752" s="20"/>
      <c r="E752" s="20"/>
      <c r="F752" s="20"/>
      <c r="H752" s="20"/>
      <c r="I752" s="20"/>
      <c r="J752" s="20"/>
      <c r="K752" s="20"/>
      <c r="L752" s="20"/>
      <c r="M752" s="20"/>
      <c r="N752" s="20"/>
      <c r="O752" s="20"/>
    </row>
    <row r="753" spans="4:15" ht="15.75">
      <c r="D753" s="20"/>
      <c r="E753" s="20"/>
      <c r="F753" s="20"/>
      <c r="H753" s="20"/>
      <c r="I753" s="20"/>
      <c r="J753" s="20"/>
      <c r="K753" s="20"/>
      <c r="L753" s="20"/>
      <c r="M753" s="20"/>
      <c r="N753" s="20"/>
      <c r="O753" s="20"/>
    </row>
    <row r="754" spans="4:15" ht="15.75">
      <c r="D754" s="20"/>
      <c r="E754" s="20"/>
      <c r="F754" s="20"/>
      <c r="H754" s="20"/>
      <c r="I754" s="20"/>
      <c r="J754" s="20"/>
      <c r="K754" s="20"/>
      <c r="L754" s="20"/>
      <c r="M754" s="20"/>
      <c r="N754" s="20"/>
      <c r="O754" s="20"/>
    </row>
    <row r="755" spans="4:15" ht="15.75">
      <c r="D755" s="20"/>
      <c r="E755" s="20"/>
      <c r="F755" s="20"/>
      <c r="H755" s="20"/>
      <c r="I755" s="20"/>
      <c r="J755" s="20"/>
      <c r="K755" s="20"/>
      <c r="L755" s="20"/>
      <c r="M755" s="20"/>
      <c r="N755" s="20"/>
      <c r="O755" s="20"/>
    </row>
    <row r="756" spans="4:15" ht="15.75">
      <c r="D756" s="20"/>
      <c r="E756" s="20"/>
      <c r="F756" s="20"/>
      <c r="H756" s="20"/>
      <c r="I756" s="20"/>
      <c r="J756" s="20"/>
      <c r="K756" s="20"/>
      <c r="L756" s="20"/>
      <c r="M756" s="20"/>
      <c r="N756" s="20"/>
      <c r="O756" s="20"/>
    </row>
    <row r="757" spans="4:15" ht="15.75">
      <c r="D757" s="20"/>
      <c r="E757" s="20"/>
      <c r="F757" s="20"/>
      <c r="H757" s="20"/>
      <c r="I757" s="20"/>
      <c r="J757" s="20"/>
      <c r="K757" s="20"/>
      <c r="L757" s="20"/>
      <c r="M757" s="20"/>
      <c r="N757" s="20"/>
      <c r="O757" s="20"/>
    </row>
    <row r="758" spans="4:15" ht="15.75">
      <c r="D758" s="20"/>
      <c r="E758" s="20"/>
      <c r="F758" s="20"/>
      <c r="H758" s="20"/>
      <c r="I758" s="20"/>
      <c r="J758" s="20"/>
      <c r="K758" s="20"/>
      <c r="L758" s="20"/>
      <c r="M758" s="20"/>
      <c r="N758" s="20"/>
      <c r="O758" s="20"/>
    </row>
    <row r="759" spans="4:15" ht="15.75">
      <c r="D759" s="20"/>
      <c r="E759" s="20"/>
      <c r="F759" s="20"/>
      <c r="H759" s="20"/>
      <c r="I759" s="20"/>
      <c r="J759" s="20"/>
      <c r="K759" s="20"/>
      <c r="L759" s="20"/>
      <c r="M759" s="20"/>
      <c r="N759" s="20"/>
      <c r="O759" s="20"/>
    </row>
    <row r="760" spans="4:15" ht="15.75">
      <c r="D760" s="20"/>
      <c r="E760" s="20"/>
      <c r="F760" s="20"/>
      <c r="H760" s="20"/>
      <c r="I760" s="20"/>
      <c r="J760" s="20"/>
      <c r="K760" s="20"/>
      <c r="L760" s="20"/>
      <c r="M760" s="20"/>
      <c r="N760" s="20"/>
      <c r="O760" s="20"/>
    </row>
    <row r="761" spans="4:15" ht="15.75">
      <c r="D761" s="20"/>
      <c r="E761" s="20"/>
      <c r="F761" s="20"/>
      <c r="H761" s="20"/>
      <c r="I761" s="20"/>
      <c r="J761" s="20"/>
      <c r="K761" s="20"/>
      <c r="L761" s="20"/>
      <c r="M761" s="20"/>
      <c r="N761" s="20"/>
      <c r="O761" s="20"/>
    </row>
    <row r="762" spans="4:15" ht="15.75">
      <c r="D762" s="20"/>
      <c r="E762" s="20"/>
      <c r="F762" s="20"/>
      <c r="H762" s="20"/>
      <c r="I762" s="20"/>
      <c r="J762" s="20"/>
      <c r="K762" s="20"/>
      <c r="L762" s="20"/>
      <c r="M762" s="20"/>
      <c r="N762" s="20"/>
      <c r="O762" s="20"/>
    </row>
    <row r="763" spans="4:15" ht="15.75">
      <c r="D763" s="20"/>
      <c r="E763" s="20"/>
      <c r="F763" s="20"/>
      <c r="H763" s="20"/>
      <c r="I763" s="20"/>
      <c r="J763" s="20"/>
      <c r="K763" s="20"/>
      <c r="L763" s="20"/>
      <c r="M763" s="20"/>
      <c r="N763" s="20"/>
      <c r="O763" s="20"/>
    </row>
    <row r="764" spans="4:15" ht="15.75">
      <c r="D764" s="20"/>
      <c r="E764" s="20"/>
      <c r="F764" s="20"/>
      <c r="H764" s="20"/>
      <c r="I764" s="20"/>
      <c r="J764" s="20"/>
      <c r="K764" s="20"/>
      <c r="L764" s="20"/>
      <c r="M764" s="20"/>
      <c r="N764" s="20"/>
      <c r="O764" s="20"/>
    </row>
    <row r="765" spans="4:15" ht="15.75">
      <c r="D765" s="20"/>
      <c r="E765" s="20"/>
      <c r="F765" s="20"/>
      <c r="H765" s="20"/>
      <c r="I765" s="20"/>
      <c r="J765" s="20"/>
      <c r="K765" s="20"/>
      <c r="L765" s="20"/>
      <c r="M765" s="20"/>
      <c r="N765" s="20"/>
      <c r="O765" s="20"/>
    </row>
    <row r="766" spans="4:15" ht="15.75">
      <c r="D766" s="20"/>
      <c r="E766" s="20"/>
      <c r="F766" s="20"/>
      <c r="H766" s="20"/>
      <c r="I766" s="20"/>
      <c r="J766" s="20"/>
      <c r="K766" s="20"/>
      <c r="L766" s="20"/>
      <c r="M766" s="20"/>
      <c r="N766" s="20"/>
      <c r="O766" s="20"/>
    </row>
    <row r="767" spans="4:15" ht="15.75">
      <c r="D767" s="20"/>
      <c r="E767" s="20"/>
      <c r="F767" s="20"/>
      <c r="H767" s="20"/>
      <c r="I767" s="20"/>
      <c r="J767" s="20"/>
      <c r="K767" s="20"/>
      <c r="L767" s="20"/>
      <c r="M767" s="20"/>
      <c r="N767" s="20"/>
      <c r="O767" s="20"/>
    </row>
    <row r="768" spans="4:15" ht="15.75">
      <c r="D768" s="20"/>
      <c r="E768" s="20"/>
      <c r="F768" s="20"/>
      <c r="H768" s="20"/>
      <c r="I768" s="20"/>
      <c r="J768" s="20"/>
      <c r="K768" s="20"/>
      <c r="L768" s="20"/>
      <c r="M768" s="20"/>
      <c r="N768" s="20"/>
      <c r="O768" s="20"/>
    </row>
    <row r="769" spans="4:15" ht="15.75">
      <c r="D769" s="20"/>
      <c r="E769" s="20"/>
      <c r="F769" s="20"/>
      <c r="H769" s="20"/>
      <c r="I769" s="20"/>
      <c r="J769" s="20"/>
      <c r="K769" s="20"/>
      <c r="L769" s="20"/>
      <c r="M769" s="20"/>
      <c r="N769" s="20"/>
      <c r="O769" s="20"/>
    </row>
    <row r="770" spans="4:15" ht="15.75">
      <c r="D770" s="20"/>
      <c r="E770" s="20"/>
      <c r="F770" s="20"/>
      <c r="H770" s="20"/>
      <c r="I770" s="20"/>
      <c r="J770" s="20"/>
      <c r="K770" s="20"/>
      <c r="L770" s="20"/>
      <c r="M770" s="20"/>
      <c r="N770" s="20"/>
      <c r="O770" s="20"/>
    </row>
    <row r="771" spans="4:15" ht="15.75">
      <c r="D771" s="20"/>
      <c r="E771" s="20"/>
      <c r="F771" s="20"/>
      <c r="H771" s="20"/>
      <c r="I771" s="20"/>
      <c r="J771" s="20"/>
      <c r="K771" s="20"/>
      <c r="L771" s="20"/>
      <c r="M771" s="20"/>
      <c r="N771" s="20"/>
      <c r="O771" s="20"/>
    </row>
    <row r="772" spans="4:15" ht="15.75">
      <c r="D772" s="20"/>
      <c r="E772" s="20"/>
      <c r="F772" s="20"/>
      <c r="H772" s="20"/>
      <c r="I772" s="20"/>
      <c r="J772" s="20"/>
      <c r="K772" s="20"/>
      <c r="L772" s="20"/>
      <c r="M772" s="20"/>
      <c r="N772" s="20"/>
      <c r="O772" s="20"/>
    </row>
    <row r="773" spans="4:15" ht="15.75">
      <c r="D773" s="20"/>
      <c r="E773" s="20"/>
      <c r="F773" s="20"/>
      <c r="H773" s="20"/>
      <c r="I773" s="20"/>
      <c r="J773" s="20"/>
      <c r="K773" s="20"/>
      <c r="L773" s="20"/>
      <c r="M773" s="20"/>
      <c r="N773" s="20"/>
      <c r="O773" s="20"/>
    </row>
    <row r="774" spans="4:15" ht="15.75">
      <c r="D774" s="20"/>
      <c r="E774" s="20"/>
      <c r="F774" s="20"/>
      <c r="H774" s="20"/>
      <c r="I774" s="20"/>
      <c r="J774" s="20"/>
      <c r="K774" s="20"/>
      <c r="L774" s="20"/>
      <c r="M774" s="20"/>
      <c r="N774" s="20"/>
      <c r="O774" s="20"/>
    </row>
    <row r="775" spans="4:15" ht="15.75">
      <c r="D775" s="20"/>
      <c r="E775" s="20"/>
      <c r="F775" s="20"/>
      <c r="H775" s="20"/>
      <c r="I775" s="20"/>
      <c r="J775" s="20"/>
      <c r="K775" s="20"/>
      <c r="L775" s="20"/>
      <c r="M775" s="20"/>
      <c r="N775" s="20"/>
      <c r="O775" s="20"/>
    </row>
    <row r="776" spans="4:15" ht="15.75">
      <c r="D776" s="20"/>
      <c r="E776" s="20"/>
      <c r="F776" s="20"/>
      <c r="H776" s="20"/>
      <c r="I776" s="20"/>
      <c r="J776" s="20"/>
      <c r="K776" s="20"/>
      <c r="L776" s="20"/>
      <c r="M776" s="20"/>
      <c r="N776" s="20"/>
      <c r="O776" s="20"/>
    </row>
    <row r="777" spans="4:15" ht="15.75">
      <c r="D777" s="20"/>
      <c r="E777" s="20"/>
      <c r="F777" s="20"/>
      <c r="H777" s="20"/>
      <c r="I777" s="20"/>
      <c r="J777" s="20"/>
      <c r="K777" s="20"/>
      <c r="L777" s="20"/>
      <c r="M777" s="20"/>
      <c r="N777" s="20"/>
      <c r="O777" s="20"/>
    </row>
    <row r="778" spans="4:15" ht="15.75">
      <c r="D778" s="20"/>
      <c r="E778" s="20"/>
      <c r="F778" s="20"/>
      <c r="H778" s="20"/>
      <c r="I778" s="20"/>
      <c r="J778" s="20"/>
      <c r="K778" s="20"/>
      <c r="L778" s="20"/>
      <c r="M778" s="20"/>
      <c r="N778" s="20"/>
      <c r="O778" s="20"/>
    </row>
    <row r="779" spans="4:15" ht="15.75">
      <c r="D779" s="20"/>
      <c r="E779" s="20"/>
      <c r="F779" s="20"/>
      <c r="H779" s="20"/>
      <c r="I779" s="20"/>
      <c r="J779" s="20"/>
      <c r="K779" s="20"/>
      <c r="L779" s="20"/>
      <c r="M779" s="20"/>
      <c r="N779" s="20"/>
      <c r="O779" s="20"/>
    </row>
    <row r="780" spans="4:15" ht="15.75">
      <c r="D780" s="20"/>
      <c r="E780" s="20"/>
      <c r="F780" s="20"/>
      <c r="H780" s="20"/>
      <c r="I780" s="20"/>
      <c r="J780" s="20"/>
      <c r="K780" s="20"/>
      <c r="L780" s="20"/>
      <c r="M780" s="20"/>
      <c r="N780" s="20"/>
      <c r="O780" s="20"/>
    </row>
    <row r="781" spans="4:15" ht="15.75">
      <c r="D781" s="20"/>
      <c r="E781" s="20"/>
      <c r="F781" s="20"/>
      <c r="H781" s="20"/>
      <c r="I781" s="20"/>
      <c r="J781" s="20"/>
      <c r="K781" s="20"/>
      <c r="L781" s="20"/>
      <c r="M781" s="20"/>
      <c r="N781" s="20"/>
      <c r="O781" s="20"/>
    </row>
    <row r="782" spans="4:15" ht="15.75">
      <c r="D782" s="20"/>
      <c r="E782" s="20"/>
      <c r="F782" s="20"/>
      <c r="H782" s="20"/>
      <c r="I782" s="20"/>
      <c r="J782" s="20"/>
      <c r="K782" s="20"/>
      <c r="L782" s="20"/>
      <c r="M782" s="20"/>
      <c r="N782" s="20"/>
      <c r="O782" s="20"/>
    </row>
    <row r="783" spans="4:15" ht="15.75">
      <c r="D783" s="20"/>
      <c r="E783" s="20"/>
      <c r="F783" s="20"/>
      <c r="H783" s="20"/>
      <c r="I783" s="20"/>
      <c r="J783" s="20"/>
      <c r="K783" s="20"/>
      <c r="L783" s="20"/>
      <c r="M783" s="20"/>
      <c r="N783" s="20"/>
      <c r="O783" s="20"/>
    </row>
    <row r="784" spans="4:15" ht="15.75">
      <c r="D784" s="20"/>
      <c r="E784" s="20"/>
      <c r="F784" s="20"/>
      <c r="H784" s="20"/>
      <c r="I784" s="20"/>
      <c r="J784" s="20"/>
      <c r="K784" s="20"/>
      <c r="L784" s="20"/>
      <c r="M784" s="20"/>
      <c r="N784" s="20"/>
      <c r="O784" s="20"/>
    </row>
    <row r="785" spans="4:15" ht="15.75">
      <c r="D785" s="20"/>
      <c r="E785" s="20"/>
      <c r="F785" s="20"/>
      <c r="H785" s="20"/>
      <c r="I785" s="20"/>
      <c r="J785" s="20"/>
      <c r="K785" s="20"/>
      <c r="L785" s="20"/>
      <c r="M785" s="20"/>
      <c r="N785" s="20"/>
      <c r="O785" s="20"/>
    </row>
    <row r="786" spans="4:15" ht="15.75">
      <c r="D786" s="20"/>
      <c r="E786" s="20"/>
      <c r="F786" s="20"/>
      <c r="H786" s="20"/>
      <c r="I786" s="20"/>
      <c r="J786" s="20"/>
      <c r="K786" s="20"/>
      <c r="L786" s="20"/>
      <c r="M786" s="20"/>
      <c r="N786" s="20"/>
      <c r="O786" s="20"/>
    </row>
    <row r="787" spans="4:15" ht="15.75">
      <c r="D787" s="20"/>
      <c r="E787" s="20"/>
      <c r="F787" s="20"/>
      <c r="H787" s="20"/>
      <c r="I787" s="20"/>
      <c r="J787" s="20"/>
      <c r="K787" s="20"/>
      <c r="L787" s="20"/>
      <c r="M787" s="20"/>
      <c r="N787" s="20"/>
      <c r="O787" s="20"/>
    </row>
    <row r="788" spans="4:15" ht="15.75">
      <c r="D788" s="20"/>
      <c r="E788" s="20"/>
      <c r="F788" s="20"/>
      <c r="H788" s="20"/>
      <c r="I788" s="20"/>
      <c r="J788" s="20"/>
      <c r="K788" s="20"/>
      <c r="L788" s="20"/>
      <c r="M788" s="20"/>
      <c r="N788" s="20"/>
      <c r="O788" s="20"/>
    </row>
    <row r="789" spans="4:15" ht="15.75">
      <c r="D789" s="20"/>
      <c r="E789" s="20"/>
      <c r="F789" s="20"/>
      <c r="H789" s="20"/>
      <c r="I789" s="20"/>
      <c r="J789" s="20"/>
      <c r="K789" s="20"/>
      <c r="L789" s="20"/>
      <c r="M789" s="20"/>
      <c r="N789" s="20"/>
      <c r="O789" s="20"/>
    </row>
    <row r="790" spans="4:15" ht="15.75">
      <c r="D790" s="20"/>
      <c r="E790" s="20"/>
      <c r="F790" s="20"/>
      <c r="H790" s="20"/>
      <c r="I790" s="20"/>
      <c r="J790" s="20"/>
      <c r="K790" s="20"/>
      <c r="L790" s="20"/>
      <c r="M790" s="20"/>
      <c r="N790" s="20"/>
      <c r="O790" s="20"/>
    </row>
    <row r="791" spans="4:15" ht="15.75">
      <c r="D791" s="20"/>
      <c r="E791" s="20"/>
      <c r="F791" s="20"/>
      <c r="H791" s="20"/>
      <c r="I791" s="20"/>
      <c r="J791" s="20"/>
      <c r="K791" s="20"/>
      <c r="L791" s="20"/>
      <c r="M791" s="20"/>
      <c r="N791" s="20"/>
      <c r="O791" s="20"/>
    </row>
    <row r="792" spans="4:15" ht="15.75">
      <c r="D792" s="20"/>
      <c r="E792" s="20"/>
      <c r="F792" s="20"/>
      <c r="H792" s="20"/>
      <c r="I792" s="20"/>
      <c r="J792" s="20"/>
      <c r="K792" s="20"/>
      <c r="L792" s="20"/>
      <c r="M792" s="20"/>
      <c r="N792" s="20"/>
      <c r="O792" s="20"/>
    </row>
    <row r="793" spans="4:15" ht="15.75">
      <c r="D793" s="20"/>
      <c r="E793" s="20"/>
      <c r="F793" s="20"/>
      <c r="H793" s="20"/>
      <c r="I793" s="20"/>
      <c r="J793" s="20"/>
      <c r="K793" s="20"/>
      <c r="L793" s="20"/>
      <c r="M793" s="20"/>
      <c r="N793" s="20"/>
      <c r="O793" s="20"/>
    </row>
    <row r="794" spans="4:15" ht="15.75">
      <c r="D794" s="20"/>
      <c r="E794" s="20"/>
      <c r="F794" s="20"/>
      <c r="H794" s="20"/>
      <c r="I794" s="20"/>
      <c r="J794" s="20"/>
      <c r="K794" s="20"/>
      <c r="L794" s="20"/>
      <c r="M794" s="20"/>
      <c r="N794" s="20"/>
      <c r="O794" s="20"/>
    </row>
    <row r="795" spans="4:15" ht="15.75">
      <c r="D795" s="20"/>
      <c r="E795" s="20"/>
      <c r="F795" s="20"/>
      <c r="H795" s="20"/>
      <c r="I795" s="20"/>
      <c r="J795" s="20"/>
      <c r="K795" s="20"/>
      <c r="L795" s="20"/>
      <c r="M795" s="20"/>
      <c r="N795" s="20"/>
      <c r="O795" s="20"/>
    </row>
    <row r="796" spans="4:15" ht="15.75">
      <c r="D796" s="20"/>
      <c r="E796" s="20"/>
      <c r="F796" s="20"/>
      <c r="H796" s="20"/>
      <c r="I796" s="20"/>
      <c r="J796" s="20"/>
      <c r="K796" s="20"/>
      <c r="L796" s="20"/>
      <c r="M796" s="20"/>
      <c r="N796" s="20"/>
      <c r="O796" s="20"/>
    </row>
    <row r="797" spans="4:15" ht="15.75">
      <c r="D797" s="20"/>
      <c r="E797" s="20"/>
      <c r="F797" s="20"/>
      <c r="H797" s="20"/>
      <c r="I797" s="20"/>
      <c r="J797" s="20"/>
      <c r="K797" s="20"/>
      <c r="L797" s="20"/>
      <c r="M797" s="20"/>
      <c r="N797" s="20"/>
      <c r="O797" s="20"/>
    </row>
    <row r="798" spans="4:15" ht="15.75">
      <c r="D798" s="20"/>
      <c r="E798" s="20"/>
      <c r="F798" s="20"/>
      <c r="H798" s="20"/>
      <c r="I798" s="20"/>
      <c r="J798" s="20"/>
      <c r="K798" s="20"/>
      <c r="L798" s="20"/>
      <c r="M798" s="20"/>
      <c r="N798" s="20"/>
      <c r="O798" s="20"/>
    </row>
    <row r="799" spans="4:15" ht="15.75">
      <c r="D799" s="20"/>
      <c r="E799" s="20"/>
      <c r="F799" s="20"/>
      <c r="H799" s="20"/>
      <c r="I799" s="20"/>
      <c r="J799" s="20"/>
      <c r="K799" s="20"/>
      <c r="L799" s="20"/>
      <c r="M799" s="20"/>
      <c r="N799" s="20"/>
      <c r="O799" s="20"/>
    </row>
    <row r="800" spans="4:15" ht="15.75">
      <c r="D800" s="20"/>
      <c r="E800" s="20"/>
      <c r="F800" s="20"/>
      <c r="H800" s="20"/>
      <c r="I800" s="20"/>
      <c r="J800" s="20"/>
      <c r="K800" s="20"/>
      <c r="L800" s="20"/>
      <c r="M800" s="20"/>
      <c r="N800" s="20"/>
      <c r="O800" s="20"/>
    </row>
    <row r="801" spans="4:15" ht="15.75">
      <c r="D801" s="20"/>
      <c r="E801" s="20"/>
      <c r="F801" s="20"/>
      <c r="H801" s="20"/>
      <c r="I801" s="20"/>
      <c r="J801" s="20"/>
      <c r="K801" s="20"/>
      <c r="L801" s="20"/>
      <c r="M801" s="20"/>
      <c r="N801" s="20"/>
      <c r="O801" s="20"/>
    </row>
  </sheetData>
  <sheetProtection/>
  <mergeCells count="2">
    <mergeCell ref="B1:O1"/>
    <mergeCell ref="B240:F241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Q35"/>
  <sheetViews>
    <sheetView rightToLeft="1" zoomScalePageLayoutView="0" workbookViewId="0" topLeftCell="A1">
      <selection activeCell="O5" sqref="O5"/>
    </sheetView>
  </sheetViews>
  <sheetFormatPr defaultColWidth="9.28125" defaultRowHeight="15"/>
  <cols>
    <col min="1" max="1" width="5.7109375" style="15" customWidth="1"/>
    <col min="2" max="2" width="43.28125" style="15" customWidth="1"/>
    <col min="3" max="3" width="12.57421875" style="15" customWidth="1"/>
    <col min="4" max="4" width="11.00390625" style="15" customWidth="1"/>
    <col min="5" max="7" width="8.421875" style="15" bestFit="1" customWidth="1"/>
    <col min="8" max="10" width="8.7109375" style="15" customWidth="1"/>
    <col min="11" max="11" width="11.7109375" style="15" customWidth="1"/>
    <col min="12" max="12" width="8.7109375" style="15" customWidth="1"/>
    <col min="13" max="13" width="13.28125" style="15" customWidth="1"/>
    <col min="14" max="14" width="12.00390625" style="15" customWidth="1"/>
    <col min="15" max="15" width="10.140625" style="90" bestFit="1" customWidth="1"/>
    <col min="16" max="16384" width="9.28125" style="15" customWidth="1"/>
  </cols>
  <sheetData>
    <row r="1" spans="1:16" s="12" customFormat="1" ht="39.75" customHeight="1">
      <c r="A1" s="238" t="s">
        <v>558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88"/>
    </row>
    <row r="2" spans="1:16" s="12" customFormat="1" ht="39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15" s="13" customFormat="1" ht="67.5" customHeight="1" thickBot="1">
      <c r="B3" s="93" t="s">
        <v>615</v>
      </c>
      <c r="C3" s="92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27" t="s">
        <v>14</v>
      </c>
      <c r="O3" s="27" t="s">
        <v>15</v>
      </c>
    </row>
    <row r="4" spans="1:15" ht="30" customHeight="1">
      <c r="A4" s="235" t="s">
        <v>102</v>
      </c>
      <c r="B4" s="33" t="s">
        <v>527</v>
      </c>
      <c r="C4" s="56">
        <f>SUM(C5:C11)</f>
        <v>363148</v>
      </c>
      <c r="D4" s="56">
        <f aca="true" t="shared" si="0" ref="D4:N4">SUM(D5:D11)</f>
        <v>319416</v>
      </c>
      <c r="E4" s="56">
        <f t="shared" si="0"/>
        <v>411457</v>
      </c>
      <c r="F4" s="56">
        <f>SUM(F5:F11)</f>
        <v>481387</v>
      </c>
      <c r="G4" s="56">
        <f t="shared" si="0"/>
        <v>484717</v>
      </c>
      <c r="H4" s="56">
        <f t="shared" si="0"/>
        <v>546426</v>
      </c>
      <c r="I4" s="56">
        <f t="shared" si="0"/>
        <v>716847</v>
      </c>
      <c r="J4" s="56">
        <f t="shared" si="0"/>
        <v>683794</v>
      </c>
      <c r="K4" s="56">
        <f t="shared" si="0"/>
        <v>619332</v>
      </c>
      <c r="L4" s="56">
        <f t="shared" si="0"/>
        <v>529821</v>
      </c>
      <c r="M4" s="56">
        <f t="shared" si="0"/>
        <v>462162</v>
      </c>
      <c r="N4" s="56">
        <f t="shared" si="0"/>
        <v>563093</v>
      </c>
      <c r="O4" s="56">
        <f>SUM(C4:N4)</f>
        <v>6181600</v>
      </c>
    </row>
    <row r="5" spans="1:17" ht="30" customHeight="1">
      <c r="A5" s="236"/>
      <c r="B5" s="33" t="s">
        <v>528</v>
      </c>
      <c r="C5" s="31">
        <v>307098</v>
      </c>
      <c r="D5" s="55">
        <v>265532</v>
      </c>
      <c r="E5" s="55">
        <v>341289</v>
      </c>
      <c r="F5" s="55">
        <v>401716</v>
      </c>
      <c r="G5" s="55">
        <v>399252</v>
      </c>
      <c r="H5" s="55">
        <v>437652</v>
      </c>
      <c r="I5" s="55">
        <v>562038</v>
      </c>
      <c r="J5" s="55">
        <v>571997</v>
      </c>
      <c r="K5" s="55">
        <v>528193</v>
      </c>
      <c r="L5" s="55">
        <v>451941</v>
      </c>
      <c r="M5" s="55">
        <v>398653</v>
      </c>
      <c r="N5" s="55">
        <v>479035</v>
      </c>
      <c r="O5" s="56">
        <f>SUM(C5:N5)</f>
        <v>5144396</v>
      </c>
      <c r="P5" s="89"/>
      <c r="Q5" s="89"/>
    </row>
    <row r="6" spans="1:17" ht="31.5">
      <c r="A6" s="236"/>
      <c r="B6" s="33" t="s">
        <v>613</v>
      </c>
      <c r="C6" s="31">
        <v>4097</v>
      </c>
      <c r="D6" s="55">
        <v>5017</v>
      </c>
      <c r="E6" s="55">
        <v>6161</v>
      </c>
      <c r="F6" s="55">
        <v>5725</v>
      </c>
      <c r="G6" s="55">
        <v>7084</v>
      </c>
      <c r="H6" s="55">
        <v>9527</v>
      </c>
      <c r="I6" s="55">
        <v>8425</v>
      </c>
      <c r="J6" s="55">
        <v>8573</v>
      </c>
      <c r="K6" s="55">
        <v>7753</v>
      </c>
      <c r="L6" s="55">
        <v>7841</v>
      </c>
      <c r="M6" s="55">
        <v>7655</v>
      </c>
      <c r="N6" s="55">
        <v>7329</v>
      </c>
      <c r="O6" s="56">
        <f aca="true" t="shared" si="1" ref="O6:O12">SUM(C6:N6)</f>
        <v>85187</v>
      </c>
      <c r="P6" s="89"/>
      <c r="Q6" s="89"/>
    </row>
    <row r="7" spans="1:17" ht="39" customHeight="1">
      <c r="A7" s="236"/>
      <c r="B7" s="33" t="s">
        <v>529</v>
      </c>
      <c r="C7" s="31">
        <v>13540</v>
      </c>
      <c r="D7" s="55">
        <v>10810</v>
      </c>
      <c r="E7" s="55">
        <v>15451</v>
      </c>
      <c r="F7" s="55">
        <v>18128</v>
      </c>
      <c r="G7" s="55">
        <v>22811</v>
      </c>
      <c r="H7" s="55">
        <v>34171</v>
      </c>
      <c r="I7" s="55">
        <v>46032</v>
      </c>
      <c r="J7" s="55">
        <v>29457</v>
      </c>
      <c r="K7" s="55">
        <v>23224</v>
      </c>
      <c r="L7" s="55">
        <v>15545</v>
      </c>
      <c r="M7" s="55">
        <v>13465</v>
      </c>
      <c r="N7" s="55">
        <v>21407</v>
      </c>
      <c r="O7" s="56">
        <f t="shared" si="1"/>
        <v>264041</v>
      </c>
      <c r="P7" s="89"/>
      <c r="Q7" s="89"/>
    </row>
    <row r="8" spans="1:17" ht="31.5">
      <c r="A8" s="236"/>
      <c r="B8" s="33" t="s">
        <v>614</v>
      </c>
      <c r="C8" s="31">
        <v>8550</v>
      </c>
      <c r="D8" s="55">
        <v>7999</v>
      </c>
      <c r="E8" s="55">
        <v>10645</v>
      </c>
      <c r="F8" s="55">
        <v>10094</v>
      </c>
      <c r="G8" s="55">
        <v>11402</v>
      </c>
      <c r="H8" s="55">
        <v>12344</v>
      </c>
      <c r="I8" s="55">
        <v>12943</v>
      </c>
      <c r="J8" s="55">
        <v>9516</v>
      </c>
      <c r="K8" s="55">
        <v>11009</v>
      </c>
      <c r="L8" s="55">
        <v>8248</v>
      </c>
      <c r="M8" s="55">
        <v>7962</v>
      </c>
      <c r="N8" s="55">
        <v>11688</v>
      </c>
      <c r="O8" s="56">
        <f t="shared" si="1"/>
        <v>122400</v>
      </c>
      <c r="P8" s="89"/>
      <c r="Q8" s="89"/>
    </row>
    <row r="9" spans="1:17" ht="30" customHeight="1">
      <c r="A9" s="236"/>
      <c r="B9" s="33" t="s">
        <v>530</v>
      </c>
      <c r="C9" s="31">
        <v>27217</v>
      </c>
      <c r="D9" s="55">
        <v>28058</v>
      </c>
      <c r="E9" s="55">
        <v>33847</v>
      </c>
      <c r="F9" s="55">
        <v>40718</v>
      </c>
      <c r="G9" s="55">
        <v>39406</v>
      </c>
      <c r="H9" s="55">
        <v>46970</v>
      </c>
      <c r="I9" s="55">
        <v>79094</v>
      </c>
      <c r="J9" s="55">
        <v>56844</v>
      </c>
      <c r="K9" s="55">
        <v>42176</v>
      </c>
      <c r="L9" s="55">
        <v>42059</v>
      </c>
      <c r="M9" s="55">
        <v>30775</v>
      </c>
      <c r="N9" s="55">
        <v>38120</v>
      </c>
      <c r="O9" s="56">
        <f t="shared" si="1"/>
        <v>505284</v>
      </c>
      <c r="P9" s="89"/>
      <c r="Q9" s="89"/>
    </row>
    <row r="10" spans="1:17" ht="30" customHeight="1">
      <c r="A10" s="236"/>
      <c r="B10" s="33" t="s">
        <v>531</v>
      </c>
      <c r="C10" s="31">
        <v>2602</v>
      </c>
      <c r="D10" s="55">
        <v>1962</v>
      </c>
      <c r="E10" s="55">
        <v>4009</v>
      </c>
      <c r="F10" s="55">
        <v>4947</v>
      </c>
      <c r="G10" s="55">
        <v>4692</v>
      </c>
      <c r="H10" s="55">
        <v>5680</v>
      </c>
      <c r="I10" s="55">
        <v>8231</v>
      </c>
      <c r="J10" s="55">
        <v>7361</v>
      </c>
      <c r="K10" s="55">
        <v>6944</v>
      </c>
      <c r="L10" s="55">
        <v>4145</v>
      </c>
      <c r="M10" s="55">
        <v>3628</v>
      </c>
      <c r="N10" s="55">
        <v>5469</v>
      </c>
      <c r="O10" s="56">
        <f t="shared" si="1"/>
        <v>59670</v>
      </c>
      <c r="P10" s="89"/>
      <c r="Q10" s="89"/>
    </row>
    <row r="11" spans="1:17" ht="30" customHeight="1" thickBot="1">
      <c r="A11" s="237"/>
      <c r="B11" s="33" t="s">
        <v>532</v>
      </c>
      <c r="C11" s="31">
        <v>44</v>
      </c>
      <c r="D11" s="55">
        <v>38</v>
      </c>
      <c r="E11" s="55">
        <v>55</v>
      </c>
      <c r="F11" s="55">
        <v>59</v>
      </c>
      <c r="G11" s="55">
        <v>70</v>
      </c>
      <c r="H11" s="55">
        <v>82</v>
      </c>
      <c r="I11" s="55">
        <v>84</v>
      </c>
      <c r="J11" s="55">
        <v>46</v>
      </c>
      <c r="K11" s="55">
        <v>33</v>
      </c>
      <c r="L11" s="55">
        <v>42</v>
      </c>
      <c r="M11" s="55">
        <v>24</v>
      </c>
      <c r="N11" s="55">
        <v>45</v>
      </c>
      <c r="O11" s="56">
        <f t="shared" si="1"/>
        <v>622</v>
      </c>
      <c r="P11" s="89"/>
      <c r="Q11" s="89"/>
    </row>
    <row r="12" spans="1:17" ht="30" customHeight="1">
      <c r="A12" s="235" t="s">
        <v>103</v>
      </c>
      <c r="B12" s="33" t="s">
        <v>533</v>
      </c>
      <c r="C12" s="56">
        <f>SUM(C13:C19)</f>
        <v>428747</v>
      </c>
      <c r="D12" s="56">
        <f aca="true" t="shared" si="2" ref="D12:N12">SUM(D13:D19)</f>
        <v>335317</v>
      </c>
      <c r="E12" s="56">
        <f t="shared" si="2"/>
        <v>403054</v>
      </c>
      <c r="F12" s="56">
        <f t="shared" si="2"/>
        <v>488956</v>
      </c>
      <c r="G12" s="56">
        <f t="shared" si="2"/>
        <v>466105</v>
      </c>
      <c r="H12" s="56">
        <f t="shared" si="2"/>
        <v>496033</v>
      </c>
      <c r="I12" s="56">
        <f t="shared" si="2"/>
        <v>587321</v>
      </c>
      <c r="J12" s="56">
        <f t="shared" si="2"/>
        <v>802313</v>
      </c>
      <c r="K12" s="56">
        <f t="shared" si="2"/>
        <v>690151</v>
      </c>
      <c r="L12" s="56">
        <f t="shared" si="2"/>
        <v>551569</v>
      </c>
      <c r="M12" s="56">
        <f t="shared" si="2"/>
        <v>481686</v>
      </c>
      <c r="N12" s="56">
        <f t="shared" si="2"/>
        <v>535830</v>
      </c>
      <c r="O12" s="56">
        <f t="shared" si="1"/>
        <v>6267082</v>
      </c>
      <c r="P12" s="89"/>
      <c r="Q12" s="89"/>
    </row>
    <row r="13" spans="1:17" ht="30" customHeight="1">
      <c r="A13" s="236"/>
      <c r="B13" s="33" t="s">
        <v>528</v>
      </c>
      <c r="C13" s="55">
        <v>354034</v>
      </c>
      <c r="D13" s="55">
        <v>284085</v>
      </c>
      <c r="E13" s="55">
        <v>340890</v>
      </c>
      <c r="F13" s="55">
        <v>409633</v>
      </c>
      <c r="G13" s="55">
        <v>390376</v>
      </c>
      <c r="H13" s="55">
        <v>413428</v>
      </c>
      <c r="I13" s="55">
        <v>487951</v>
      </c>
      <c r="J13" s="55">
        <v>636680</v>
      </c>
      <c r="K13" s="55">
        <v>575567</v>
      </c>
      <c r="L13" s="55">
        <v>467013</v>
      </c>
      <c r="M13" s="55">
        <v>413825</v>
      </c>
      <c r="N13" s="55">
        <v>461838</v>
      </c>
      <c r="O13" s="56">
        <f aca="true" t="shared" si="3" ref="O13:O19">SUM(C13:N13)</f>
        <v>5235320</v>
      </c>
      <c r="P13" s="89"/>
      <c r="Q13" s="89"/>
    </row>
    <row r="14" spans="1:17" ht="30" customHeight="1">
      <c r="A14" s="236"/>
      <c r="B14" s="33" t="s">
        <v>613</v>
      </c>
      <c r="C14" s="55">
        <v>5510</v>
      </c>
      <c r="D14" s="55">
        <v>3728</v>
      </c>
      <c r="E14" s="55">
        <v>4751</v>
      </c>
      <c r="F14" s="55">
        <v>5333</v>
      </c>
      <c r="G14" s="55">
        <v>4411</v>
      </c>
      <c r="H14" s="55">
        <v>5795</v>
      </c>
      <c r="I14" s="55">
        <v>5169</v>
      </c>
      <c r="J14" s="55">
        <v>8109</v>
      </c>
      <c r="K14" s="55">
        <v>8214</v>
      </c>
      <c r="L14" s="55">
        <v>5255</v>
      </c>
      <c r="M14" s="55">
        <v>4518</v>
      </c>
      <c r="N14" s="55">
        <v>6129</v>
      </c>
      <c r="O14" s="56">
        <f t="shared" si="3"/>
        <v>66922</v>
      </c>
      <c r="P14" s="89"/>
      <c r="Q14" s="89"/>
    </row>
    <row r="15" spans="1:17" ht="30" customHeight="1">
      <c r="A15" s="236"/>
      <c r="B15" s="33" t="s">
        <v>529</v>
      </c>
      <c r="C15" s="55">
        <v>18527</v>
      </c>
      <c r="D15" s="55">
        <v>10823</v>
      </c>
      <c r="E15" s="55">
        <v>13750</v>
      </c>
      <c r="F15" s="55">
        <v>18633</v>
      </c>
      <c r="G15" s="55">
        <v>17209</v>
      </c>
      <c r="H15" s="55">
        <v>21304</v>
      </c>
      <c r="I15" s="55">
        <v>32061</v>
      </c>
      <c r="J15" s="55">
        <v>50480</v>
      </c>
      <c r="K15" s="55">
        <v>31844</v>
      </c>
      <c r="L15" s="55">
        <v>19627</v>
      </c>
      <c r="M15" s="55">
        <v>15071</v>
      </c>
      <c r="N15" s="55">
        <v>16943</v>
      </c>
      <c r="O15" s="56">
        <f t="shared" si="3"/>
        <v>266272</v>
      </c>
      <c r="P15" s="89"/>
      <c r="Q15" s="89"/>
    </row>
    <row r="16" spans="1:17" ht="30" customHeight="1">
      <c r="A16" s="236"/>
      <c r="B16" s="33" t="s">
        <v>614</v>
      </c>
      <c r="C16" s="55">
        <v>9505</v>
      </c>
      <c r="D16" s="55">
        <v>7115</v>
      </c>
      <c r="E16" s="55">
        <v>9900</v>
      </c>
      <c r="F16" s="55">
        <v>9669</v>
      </c>
      <c r="G16" s="55">
        <v>9306</v>
      </c>
      <c r="H16" s="55">
        <v>10019</v>
      </c>
      <c r="I16" s="55">
        <v>9252</v>
      </c>
      <c r="J16" s="55">
        <v>13533</v>
      </c>
      <c r="K16" s="55">
        <v>12423</v>
      </c>
      <c r="L16" s="55">
        <v>8886</v>
      </c>
      <c r="M16" s="55">
        <v>7799</v>
      </c>
      <c r="N16" s="55">
        <v>10528</v>
      </c>
      <c r="O16" s="56">
        <f t="shared" si="3"/>
        <v>117935</v>
      </c>
      <c r="P16" s="89"/>
      <c r="Q16" s="89"/>
    </row>
    <row r="17" spans="1:17" ht="30" customHeight="1">
      <c r="A17" s="236"/>
      <c r="B17" s="33" t="s">
        <v>530</v>
      </c>
      <c r="C17" s="55">
        <v>35791</v>
      </c>
      <c r="D17" s="55">
        <v>26563</v>
      </c>
      <c r="E17" s="55">
        <v>31105</v>
      </c>
      <c r="F17" s="55">
        <v>41088</v>
      </c>
      <c r="G17" s="55">
        <v>40051</v>
      </c>
      <c r="H17" s="55">
        <v>40366</v>
      </c>
      <c r="I17" s="55">
        <v>47204</v>
      </c>
      <c r="J17" s="55">
        <v>85064</v>
      </c>
      <c r="K17" s="55">
        <v>53486</v>
      </c>
      <c r="L17" s="55">
        <v>42552</v>
      </c>
      <c r="M17" s="55">
        <v>34718</v>
      </c>
      <c r="N17" s="55">
        <v>32476</v>
      </c>
      <c r="O17" s="56">
        <f t="shared" si="3"/>
        <v>510464</v>
      </c>
      <c r="P17" s="89"/>
      <c r="Q17" s="89"/>
    </row>
    <row r="18" spans="1:17" ht="30" customHeight="1">
      <c r="A18" s="236"/>
      <c r="B18" s="33" t="s">
        <v>534</v>
      </c>
      <c r="C18" s="55">
        <v>4844</v>
      </c>
      <c r="D18" s="55">
        <v>2621</v>
      </c>
      <c r="E18" s="55">
        <v>2142</v>
      </c>
      <c r="F18" s="55">
        <v>4117</v>
      </c>
      <c r="G18" s="55">
        <v>4356</v>
      </c>
      <c r="H18" s="55">
        <v>4509</v>
      </c>
      <c r="I18" s="55">
        <v>5363</v>
      </c>
      <c r="J18" s="55">
        <v>7842</v>
      </c>
      <c r="K18" s="55">
        <v>7887</v>
      </c>
      <c r="L18" s="55">
        <v>7370</v>
      </c>
      <c r="M18" s="55">
        <v>4818</v>
      </c>
      <c r="N18" s="55">
        <v>3524</v>
      </c>
      <c r="O18" s="56">
        <f t="shared" si="3"/>
        <v>59393</v>
      </c>
      <c r="P18" s="89"/>
      <c r="Q18" s="89"/>
    </row>
    <row r="19" spans="1:17" ht="30" customHeight="1" thickBot="1">
      <c r="A19" s="237"/>
      <c r="B19" s="33" t="s">
        <v>535</v>
      </c>
      <c r="C19" s="55">
        <v>536</v>
      </c>
      <c r="D19" s="55">
        <v>382</v>
      </c>
      <c r="E19" s="55">
        <v>516</v>
      </c>
      <c r="F19" s="55">
        <v>483</v>
      </c>
      <c r="G19" s="55">
        <v>396</v>
      </c>
      <c r="H19" s="55">
        <v>612</v>
      </c>
      <c r="I19" s="55">
        <v>321</v>
      </c>
      <c r="J19" s="55">
        <v>605</v>
      </c>
      <c r="K19" s="55">
        <v>730</v>
      </c>
      <c r="L19" s="55">
        <v>866</v>
      </c>
      <c r="M19" s="55">
        <v>937</v>
      </c>
      <c r="N19" s="55">
        <v>4392</v>
      </c>
      <c r="O19" s="56">
        <f t="shared" si="3"/>
        <v>10776</v>
      </c>
      <c r="P19" s="89"/>
      <c r="Q19" s="89"/>
    </row>
    <row r="20" spans="1:17" ht="30" customHeight="1" thickBot="1">
      <c r="A20" s="94"/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89"/>
      <c r="Q20" s="89"/>
    </row>
    <row r="21" spans="1:15" s="13" customFormat="1" ht="40.5" customHeight="1">
      <c r="A21" s="239" t="s">
        <v>101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</row>
    <row r="35" ht="15.75">
      <c r="I35" s="91"/>
    </row>
  </sheetData>
  <sheetProtection/>
  <mergeCells count="4">
    <mergeCell ref="A4:A11"/>
    <mergeCell ref="A12:A19"/>
    <mergeCell ref="A1:O1"/>
    <mergeCell ref="A21:O21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70"/>
  <sheetViews>
    <sheetView rightToLeft="1" zoomScalePageLayoutView="0" workbookViewId="0" topLeftCell="A1">
      <pane ySplit="3" topLeftCell="A4" activePane="bottomLeft" state="frozen"/>
      <selection pane="topLeft" activeCell="A1" sqref="A1:O1"/>
      <selection pane="bottomLeft" activeCell="A3" sqref="A3"/>
    </sheetView>
  </sheetViews>
  <sheetFormatPr defaultColWidth="9.28125" defaultRowHeight="15"/>
  <cols>
    <col min="1" max="1" width="33.7109375" style="78" customWidth="1"/>
    <col min="2" max="2" width="14.140625" style="78" customWidth="1"/>
    <col min="3" max="3" width="10.8515625" style="78" customWidth="1"/>
    <col min="4" max="9" width="8.7109375" style="78" customWidth="1"/>
    <col min="10" max="10" width="13.140625" style="78" customWidth="1"/>
    <col min="11" max="11" width="8.7109375" style="78" customWidth="1"/>
    <col min="12" max="12" width="13.00390625" style="78" customWidth="1"/>
    <col min="13" max="13" width="12.28125" style="78" customWidth="1"/>
    <col min="14" max="15" width="8.7109375" style="78" customWidth="1"/>
    <col min="16" max="16384" width="9.28125" style="78" customWidth="1"/>
  </cols>
  <sheetData>
    <row r="1" spans="1:15" s="105" customFormat="1" ht="39.75" customHeight="1">
      <c r="A1" s="232" t="s">
        <v>559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104"/>
    </row>
    <row r="2" spans="1:15" s="100" customFormat="1" ht="39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98"/>
    </row>
    <row r="3" spans="1:14" s="100" customFormat="1" ht="63">
      <c r="A3" s="93" t="s">
        <v>615</v>
      </c>
      <c r="B3" s="92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</row>
    <row r="4" spans="1:14" ht="30" customHeight="1">
      <c r="A4" s="27" t="s">
        <v>16</v>
      </c>
      <c r="B4" s="106">
        <f aca="true" t="shared" si="0" ref="B4:M4">B5+B46</f>
        <v>1385</v>
      </c>
      <c r="C4" s="106">
        <f t="shared" si="0"/>
        <v>784</v>
      </c>
      <c r="D4" s="106">
        <f t="shared" si="0"/>
        <v>1133</v>
      </c>
      <c r="E4" s="106">
        <f t="shared" si="0"/>
        <v>2031</v>
      </c>
      <c r="F4" s="106">
        <f t="shared" si="0"/>
        <v>6385</v>
      </c>
      <c r="G4" s="106">
        <f t="shared" si="0"/>
        <v>1743</v>
      </c>
      <c r="H4" s="106">
        <f t="shared" si="0"/>
        <v>4029</v>
      </c>
      <c r="I4" s="106">
        <f t="shared" si="0"/>
        <v>5559</v>
      </c>
      <c r="J4" s="106">
        <f t="shared" si="0"/>
        <v>4505</v>
      </c>
      <c r="K4" s="106">
        <f t="shared" si="0"/>
        <v>3631</v>
      </c>
      <c r="L4" s="106">
        <f t="shared" si="0"/>
        <v>2781</v>
      </c>
      <c r="M4" s="106">
        <f t="shared" si="0"/>
        <v>2985</v>
      </c>
      <c r="N4" s="106">
        <f>SUM(B4:M4)</f>
        <v>36951</v>
      </c>
    </row>
    <row r="5" spans="1:14" ht="30" customHeight="1">
      <c r="A5" s="27" t="s">
        <v>107</v>
      </c>
      <c r="B5" s="107">
        <f>B6+B9+B16+B25+B43+B15</f>
        <v>1385</v>
      </c>
      <c r="C5" s="107">
        <f aca="true" t="shared" si="1" ref="C5:M5">C6+C9+C16+C25+C43+C15</f>
        <v>784</v>
      </c>
      <c r="D5" s="107">
        <f t="shared" si="1"/>
        <v>1133</v>
      </c>
      <c r="E5" s="107">
        <f t="shared" si="1"/>
        <v>2031</v>
      </c>
      <c r="F5" s="107">
        <f t="shared" si="1"/>
        <v>6385</v>
      </c>
      <c r="G5" s="107">
        <f t="shared" si="1"/>
        <v>1743</v>
      </c>
      <c r="H5" s="107">
        <f>H6+H9+H16+H25+H43+H15</f>
        <v>4029</v>
      </c>
      <c r="I5" s="107">
        <f t="shared" si="1"/>
        <v>5559</v>
      </c>
      <c r="J5" s="107">
        <f t="shared" si="1"/>
        <v>4505</v>
      </c>
      <c r="K5" s="107">
        <f t="shared" si="1"/>
        <v>3631</v>
      </c>
      <c r="L5" s="107">
        <f t="shared" si="1"/>
        <v>2781</v>
      </c>
      <c r="M5" s="107">
        <f t="shared" si="1"/>
        <v>2985</v>
      </c>
      <c r="N5" s="107">
        <f>SUM(B5:M5)</f>
        <v>36951</v>
      </c>
    </row>
    <row r="6" spans="1:14" ht="30" customHeight="1">
      <c r="A6" s="33" t="s">
        <v>104</v>
      </c>
      <c r="B6" s="108">
        <f>SUM(B7:B8)</f>
        <v>819</v>
      </c>
      <c r="C6" s="108">
        <f aca="true" t="shared" si="2" ref="C6:M6">SUM(C7:C8)</f>
        <v>518</v>
      </c>
      <c r="D6" s="108">
        <f t="shared" si="2"/>
        <v>687</v>
      </c>
      <c r="E6" s="108">
        <f t="shared" si="2"/>
        <v>1398</v>
      </c>
      <c r="F6" s="108">
        <f t="shared" si="2"/>
        <v>5289</v>
      </c>
      <c r="G6" s="108">
        <f t="shared" si="2"/>
        <v>1118</v>
      </c>
      <c r="H6" s="108">
        <f t="shared" si="2"/>
        <v>3201</v>
      </c>
      <c r="I6" s="108">
        <f t="shared" si="2"/>
        <v>4702</v>
      </c>
      <c r="J6" s="108">
        <f t="shared" si="2"/>
        <v>3504</v>
      </c>
      <c r="K6" s="108">
        <f t="shared" si="2"/>
        <v>2297</v>
      </c>
      <c r="L6" s="108">
        <f t="shared" si="2"/>
        <v>2020</v>
      </c>
      <c r="M6" s="108">
        <f t="shared" si="2"/>
        <v>2391</v>
      </c>
      <c r="N6" s="109">
        <f>SUM(N7:N8)</f>
        <v>27944</v>
      </c>
    </row>
    <row r="7" spans="1:14" ht="30" customHeight="1">
      <c r="A7" s="27" t="s">
        <v>18</v>
      </c>
      <c r="B7" s="110">
        <v>631</v>
      </c>
      <c r="C7" s="110">
        <v>395</v>
      </c>
      <c r="D7" s="110">
        <v>507</v>
      </c>
      <c r="E7" s="110">
        <v>1192</v>
      </c>
      <c r="F7" s="110">
        <v>5069</v>
      </c>
      <c r="G7" s="110">
        <v>870</v>
      </c>
      <c r="H7" s="110">
        <v>2437</v>
      </c>
      <c r="I7" s="110">
        <v>3949</v>
      </c>
      <c r="J7" s="110">
        <v>3074</v>
      </c>
      <c r="K7" s="110">
        <v>1528</v>
      </c>
      <c r="L7" s="110">
        <v>1710</v>
      </c>
      <c r="M7" s="110">
        <v>1932</v>
      </c>
      <c r="N7" s="107">
        <f>SUM(B7:M7)</f>
        <v>23294</v>
      </c>
    </row>
    <row r="8" spans="1:14" ht="30" customHeight="1">
      <c r="A8" s="33" t="s">
        <v>106</v>
      </c>
      <c r="B8" s="110">
        <v>188</v>
      </c>
      <c r="C8" s="110">
        <v>123</v>
      </c>
      <c r="D8" s="110">
        <v>180</v>
      </c>
      <c r="E8" s="110">
        <v>206</v>
      </c>
      <c r="F8" s="110">
        <v>220</v>
      </c>
      <c r="G8" s="110">
        <v>248</v>
      </c>
      <c r="H8" s="110">
        <v>764</v>
      </c>
      <c r="I8" s="110">
        <v>753</v>
      </c>
      <c r="J8" s="110">
        <v>430</v>
      </c>
      <c r="K8" s="110">
        <v>769</v>
      </c>
      <c r="L8" s="110">
        <v>310</v>
      </c>
      <c r="M8" s="110">
        <v>459</v>
      </c>
      <c r="N8" s="107">
        <f>SUM(B8:M8)</f>
        <v>4650</v>
      </c>
    </row>
    <row r="9" spans="1:16" ht="30" customHeight="1">
      <c r="A9" s="33" t="s">
        <v>108</v>
      </c>
      <c r="B9" s="108">
        <f aca="true" t="shared" si="3" ref="B9:M9">SUM(B10:B14)</f>
        <v>73</v>
      </c>
      <c r="C9" s="108">
        <f t="shared" si="3"/>
        <v>24</v>
      </c>
      <c r="D9" s="108">
        <f t="shared" si="3"/>
        <v>63</v>
      </c>
      <c r="E9" s="108">
        <f t="shared" si="3"/>
        <v>131</v>
      </c>
      <c r="F9" s="108">
        <f t="shared" si="3"/>
        <v>233</v>
      </c>
      <c r="G9" s="108">
        <f t="shared" si="3"/>
        <v>155</v>
      </c>
      <c r="H9" s="108">
        <f t="shared" si="3"/>
        <v>198</v>
      </c>
      <c r="I9" s="108">
        <f t="shared" si="3"/>
        <v>268</v>
      </c>
      <c r="J9" s="108">
        <f t="shared" si="3"/>
        <v>259</v>
      </c>
      <c r="K9" s="108">
        <f t="shared" si="3"/>
        <v>206</v>
      </c>
      <c r="L9" s="108">
        <f t="shared" si="3"/>
        <v>101</v>
      </c>
      <c r="M9" s="108">
        <f t="shared" si="3"/>
        <v>70</v>
      </c>
      <c r="N9" s="109">
        <f>SUM(N10:N14)</f>
        <v>1781</v>
      </c>
      <c r="P9" s="101"/>
    </row>
    <row r="10" spans="1:16" ht="30" customHeight="1">
      <c r="A10" s="79" t="s">
        <v>42</v>
      </c>
      <c r="B10" s="110">
        <v>12</v>
      </c>
      <c r="C10" s="110">
        <v>12</v>
      </c>
      <c r="D10" s="110">
        <v>34</v>
      </c>
      <c r="E10" s="110">
        <v>52</v>
      </c>
      <c r="F10" s="110">
        <v>120</v>
      </c>
      <c r="G10" s="110">
        <v>53</v>
      </c>
      <c r="H10" s="110">
        <v>38</v>
      </c>
      <c r="I10" s="110">
        <v>75</v>
      </c>
      <c r="J10" s="110">
        <v>79</v>
      </c>
      <c r="K10" s="110">
        <v>104</v>
      </c>
      <c r="L10" s="110">
        <v>39</v>
      </c>
      <c r="M10" s="110">
        <v>38</v>
      </c>
      <c r="N10" s="107">
        <f aca="true" t="shared" si="4" ref="N10:N15">SUM(B10:M10)</f>
        <v>656</v>
      </c>
      <c r="P10" s="101"/>
    </row>
    <row r="11" spans="1:14" ht="30" customHeight="1">
      <c r="A11" s="79" t="s">
        <v>46</v>
      </c>
      <c r="B11" s="110">
        <v>48</v>
      </c>
      <c r="C11" s="110">
        <v>8</v>
      </c>
      <c r="D11" s="110">
        <v>6</v>
      </c>
      <c r="E11" s="110">
        <v>40</v>
      </c>
      <c r="F11" s="110">
        <v>25</v>
      </c>
      <c r="G11" s="110">
        <v>74</v>
      </c>
      <c r="H11" s="110">
        <v>104</v>
      </c>
      <c r="I11" s="110">
        <v>107</v>
      </c>
      <c r="J11" s="110">
        <v>103</v>
      </c>
      <c r="K11" s="110">
        <v>26</v>
      </c>
      <c r="L11" s="110">
        <v>43</v>
      </c>
      <c r="M11" s="110">
        <v>8</v>
      </c>
      <c r="N11" s="107">
        <f t="shared" si="4"/>
        <v>592</v>
      </c>
    </row>
    <row r="12" spans="1:14" ht="30" customHeight="1">
      <c r="A12" s="79" t="s">
        <v>44</v>
      </c>
      <c r="B12" s="110">
        <v>0</v>
      </c>
      <c r="C12" s="110">
        <v>0</v>
      </c>
      <c r="D12" s="110">
        <v>4</v>
      </c>
      <c r="E12" s="110">
        <v>14</v>
      </c>
      <c r="F12" s="110">
        <v>7</v>
      </c>
      <c r="G12" s="110">
        <v>17</v>
      </c>
      <c r="H12" s="110">
        <v>12</v>
      </c>
      <c r="I12" s="110">
        <v>62</v>
      </c>
      <c r="J12" s="110">
        <v>39</v>
      </c>
      <c r="K12" s="110">
        <v>57</v>
      </c>
      <c r="L12" s="110">
        <v>6</v>
      </c>
      <c r="M12" s="110">
        <v>8</v>
      </c>
      <c r="N12" s="107">
        <f t="shared" si="4"/>
        <v>226</v>
      </c>
    </row>
    <row r="13" spans="1:14" ht="30" customHeight="1">
      <c r="A13" s="79" t="s">
        <v>43</v>
      </c>
      <c r="B13" s="110">
        <v>4</v>
      </c>
      <c r="C13" s="110">
        <v>2</v>
      </c>
      <c r="D13" s="110">
        <v>16</v>
      </c>
      <c r="E13" s="110">
        <v>25</v>
      </c>
      <c r="F13" s="110">
        <v>50</v>
      </c>
      <c r="G13" s="110">
        <v>9</v>
      </c>
      <c r="H13" s="110">
        <v>41</v>
      </c>
      <c r="I13" s="110">
        <v>12</v>
      </c>
      <c r="J13" s="110">
        <v>33</v>
      </c>
      <c r="K13" s="110">
        <v>14</v>
      </c>
      <c r="L13" s="110">
        <v>13</v>
      </c>
      <c r="M13" s="110">
        <v>14</v>
      </c>
      <c r="N13" s="107">
        <f t="shared" si="4"/>
        <v>233</v>
      </c>
    </row>
    <row r="14" spans="1:14" ht="30" customHeight="1">
      <c r="A14" s="79" t="s">
        <v>48</v>
      </c>
      <c r="B14" s="110">
        <v>9</v>
      </c>
      <c r="C14" s="110">
        <v>2</v>
      </c>
      <c r="D14" s="110">
        <v>3</v>
      </c>
      <c r="E14" s="110">
        <v>0</v>
      </c>
      <c r="F14" s="110">
        <v>31</v>
      </c>
      <c r="G14" s="110">
        <v>2</v>
      </c>
      <c r="H14" s="110">
        <v>3</v>
      </c>
      <c r="I14" s="110">
        <v>12</v>
      </c>
      <c r="J14" s="110">
        <v>5</v>
      </c>
      <c r="K14" s="110">
        <v>5</v>
      </c>
      <c r="L14" s="110">
        <v>0</v>
      </c>
      <c r="M14" s="110">
        <v>2</v>
      </c>
      <c r="N14" s="107">
        <f t="shared" si="4"/>
        <v>74</v>
      </c>
    </row>
    <row r="15" spans="1:14" ht="30" customHeight="1">
      <c r="A15" s="33" t="s">
        <v>116</v>
      </c>
      <c r="B15" s="110">
        <v>0</v>
      </c>
      <c r="C15" s="110">
        <v>0</v>
      </c>
      <c r="D15" s="110">
        <v>9</v>
      </c>
      <c r="E15" s="110">
        <v>0</v>
      </c>
      <c r="F15" s="110">
        <v>14</v>
      </c>
      <c r="G15" s="110">
        <v>4</v>
      </c>
      <c r="H15" s="110">
        <v>6</v>
      </c>
      <c r="I15" s="110">
        <v>6</v>
      </c>
      <c r="J15" s="110">
        <v>6</v>
      </c>
      <c r="K15" s="110">
        <v>7</v>
      </c>
      <c r="L15" s="110">
        <v>10</v>
      </c>
      <c r="M15" s="110">
        <v>18</v>
      </c>
      <c r="N15" s="107">
        <f t="shared" si="4"/>
        <v>80</v>
      </c>
    </row>
    <row r="16" spans="1:14" ht="30" customHeight="1">
      <c r="A16" s="111" t="s">
        <v>109</v>
      </c>
      <c r="B16" s="108">
        <f aca="true" t="shared" si="5" ref="B16:M16">SUM(B17:B24)</f>
        <v>52</v>
      </c>
      <c r="C16" s="108">
        <f t="shared" si="5"/>
        <v>54</v>
      </c>
      <c r="D16" s="108">
        <f t="shared" si="5"/>
        <v>150</v>
      </c>
      <c r="E16" s="108">
        <f t="shared" si="5"/>
        <v>103</v>
      </c>
      <c r="F16" s="108">
        <f t="shared" si="5"/>
        <v>178</v>
      </c>
      <c r="G16" s="108">
        <f t="shared" si="5"/>
        <v>127</v>
      </c>
      <c r="H16" s="108">
        <f t="shared" si="5"/>
        <v>131</v>
      </c>
      <c r="I16" s="108">
        <f t="shared" si="5"/>
        <v>102</v>
      </c>
      <c r="J16" s="108">
        <f t="shared" si="5"/>
        <v>68</v>
      </c>
      <c r="K16" s="108">
        <f t="shared" si="5"/>
        <v>180</v>
      </c>
      <c r="L16" s="108">
        <f t="shared" si="5"/>
        <v>200</v>
      </c>
      <c r="M16" s="108">
        <f t="shared" si="5"/>
        <v>109</v>
      </c>
      <c r="N16" s="109">
        <f>SUM(N17:N24)</f>
        <v>1445</v>
      </c>
    </row>
    <row r="17" spans="1:14" ht="30" customHeight="1">
      <c r="A17" s="79" t="s">
        <v>53</v>
      </c>
      <c r="B17" s="110">
        <v>10</v>
      </c>
      <c r="C17" s="110">
        <v>7</v>
      </c>
      <c r="D17" s="110">
        <v>90</v>
      </c>
      <c r="E17" s="110">
        <v>25</v>
      </c>
      <c r="F17" s="110">
        <v>13</v>
      </c>
      <c r="G17" s="110">
        <v>21</v>
      </c>
      <c r="H17" s="110">
        <v>46</v>
      </c>
      <c r="I17" s="110">
        <v>25</v>
      </c>
      <c r="J17" s="110">
        <v>14</v>
      </c>
      <c r="K17" s="110">
        <v>7</v>
      </c>
      <c r="L17" s="110">
        <v>20</v>
      </c>
      <c r="M17" s="110">
        <v>13</v>
      </c>
      <c r="N17" s="107">
        <f aca="true" t="shared" si="6" ref="N17:N24">SUM(B17:M17)</f>
        <v>291</v>
      </c>
    </row>
    <row r="18" spans="1:14" ht="30" customHeight="1">
      <c r="A18" s="79" t="s">
        <v>63</v>
      </c>
      <c r="B18" s="110">
        <v>2</v>
      </c>
      <c r="C18" s="110">
        <v>2</v>
      </c>
      <c r="D18" s="110">
        <v>3</v>
      </c>
      <c r="E18" s="110">
        <v>2</v>
      </c>
      <c r="F18" s="110">
        <v>24</v>
      </c>
      <c r="G18" s="110">
        <v>54</v>
      </c>
      <c r="H18" s="110">
        <v>10</v>
      </c>
      <c r="I18" s="110">
        <v>9</v>
      </c>
      <c r="J18" s="110">
        <v>3</v>
      </c>
      <c r="K18" s="110">
        <v>54</v>
      </c>
      <c r="L18" s="110">
        <v>75</v>
      </c>
      <c r="M18" s="110">
        <v>2</v>
      </c>
      <c r="N18" s="107">
        <f t="shared" si="6"/>
        <v>240</v>
      </c>
    </row>
    <row r="19" spans="1:14" ht="30" customHeight="1">
      <c r="A19" s="79" t="s">
        <v>56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2</v>
      </c>
      <c r="I19" s="110">
        <v>0</v>
      </c>
      <c r="J19" s="110">
        <v>0</v>
      </c>
      <c r="K19" s="110"/>
      <c r="L19" s="110">
        <v>0</v>
      </c>
      <c r="M19" s="110"/>
      <c r="N19" s="107"/>
    </row>
    <row r="20" spans="1:14" ht="30" customHeight="1">
      <c r="A20" s="79" t="s">
        <v>52</v>
      </c>
      <c r="B20" s="110">
        <v>5</v>
      </c>
      <c r="C20" s="110">
        <v>3</v>
      </c>
      <c r="D20" s="110">
        <v>14</v>
      </c>
      <c r="E20" s="110">
        <v>35</v>
      </c>
      <c r="F20" s="110">
        <v>47</v>
      </c>
      <c r="G20" s="110">
        <v>13</v>
      </c>
      <c r="H20" s="110">
        <v>23</v>
      </c>
      <c r="I20" s="110">
        <v>27</v>
      </c>
      <c r="J20" s="110">
        <v>27</v>
      </c>
      <c r="K20" s="110">
        <v>33</v>
      </c>
      <c r="L20" s="110">
        <v>11</v>
      </c>
      <c r="M20" s="110">
        <v>22</v>
      </c>
      <c r="N20" s="107">
        <f t="shared" si="6"/>
        <v>260</v>
      </c>
    </row>
    <row r="21" spans="1:14" ht="30" customHeight="1">
      <c r="A21" s="79" t="s">
        <v>64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7</v>
      </c>
      <c r="I21" s="110">
        <v>0</v>
      </c>
      <c r="J21" s="110">
        <v>0</v>
      </c>
      <c r="K21" s="110"/>
      <c r="L21" s="110">
        <v>0</v>
      </c>
      <c r="M21" s="110"/>
      <c r="N21" s="107"/>
    </row>
    <row r="22" spans="1:14" ht="30" customHeight="1">
      <c r="A22" s="79" t="s">
        <v>54</v>
      </c>
      <c r="B22" s="110">
        <v>4</v>
      </c>
      <c r="C22" s="110">
        <v>4</v>
      </c>
      <c r="D22" s="110">
        <v>9</v>
      </c>
      <c r="E22" s="110">
        <v>26</v>
      </c>
      <c r="F22" s="110">
        <v>9</v>
      </c>
      <c r="G22" s="110">
        <v>6</v>
      </c>
      <c r="H22" s="110">
        <v>8</v>
      </c>
      <c r="I22" s="110">
        <v>22</v>
      </c>
      <c r="J22" s="110">
        <v>17</v>
      </c>
      <c r="K22" s="110">
        <v>30</v>
      </c>
      <c r="L22" s="110">
        <v>19</v>
      </c>
      <c r="M22" s="110">
        <v>29</v>
      </c>
      <c r="N22" s="107">
        <f t="shared" si="6"/>
        <v>183</v>
      </c>
    </row>
    <row r="23" spans="1:17" ht="30" customHeight="1">
      <c r="A23" s="79" t="s">
        <v>51</v>
      </c>
      <c r="B23" s="110">
        <v>17</v>
      </c>
      <c r="C23" s="110">
        <v>38</v>
      </c>
      <c r="D23" s="110">
        <v>34</v>
      </c>
      <c r="E23" s="110">
        <v>15</v>
      </c>
      <c r="F23" s="110">
        <v>74</v>
      </c>
      <c r="G23" s="110">
        <v>24</v>
      </c>
      <c r="H23" s="110">
        <v>14</v>
      </c>
      <c r="I23" s="110">
        <v>17</v>
      </c>
      <c r="J23" s="110">
        <v>7</v>
      </c>
      <c r="K23" s="110">
        <v>27</v>
      </c>
      <c r="L23" s="110">
        <v>64</v>
      </c>
      <c r="M23" s="110">
        <v>41</v>
      </c>
      <c r="N23" s="107">
        <f t="shared" si="6"/>
        <v>372</v>
      </c>
      <c r="P23" s="101"/>
      <c r="Q23" s="101"/>
    </row>
    <row r="24" spans="1:14" ht="30" customHeight="1">
      <c r="A24" s="79" t="s">
        <v>113</v>
      </c>
      <c r="B24" s="110">
        <v>14</v>
      </c>
      <c r="C24" s="110">
        <v>0</v>
      </c>
      <c r="D24" s="110">
        <v>0</v>
      </c>
      <c r="E24" s="110">
        <v>0</v>
      </c>
      <c r="F24" s="110">
        <v>11</v>
      </c>
      <c r="G24" s="110">
        <v>9</v>
      </c>
      <c r="H24" s="110">
        <v>21</v>
      </c>
      <c r="I24" s="110">
        <v>2</v>
      </c>
      <c r="J24" s="110">
        <v>0</v>
      </c>
      <c r="K24" s="110">
        <v>29</v>
      </c>
      <c r="L24" s="110">
        <v>11</v>
      </c>
      <c r="M24" s="110">
        <v>2</v>
      </c>
      <c r="N24" s="107">
        <f t="shared" si="6"/>
        <v>99</v>
      </c>
    </row>
    <row r="25" spans="1:14" ht="30" customHeight="1">
      <c r="A25" s="33" t="s">
        <v>110</v>
      </c>
      <c r="B25" s="108">
        <f aca="true" t="shared" si="7" ref="B25:N25">SUM(B26:B42)</f>
        <v>433</v>
      </c>
      <c r="C25" s="108">
        <f t="shared" si="7"/>
        <v>178</v>
      </c>
      <c r="D25" s="108">
        <f t="shared" si="7"/>
        <v>212</v>
      </c>
      <c r="E25" s="108">
        <f t="shared" si="7"/>
        <v>390</v>
      </c>
      <c r="F25" s="108">
        <f t="shared" si="7"/>
        <v>608</v>
      </c>
      <c r="G25" s="108">
        <f t="shared" si="7"/>
        <v>325</v>
      </c>
      <c r="H25" s="108">
        <f t="shared" si="7"/>
        <v>457</v>
      </c>
      <c r="I25" s="108">
        <f t="shared" si="7"/>
        <v>465</v>
      </c>
      <c r="J25" s="108">
        <f t="shared" si="7"/>
        <v>588</v>
      </c>
      <c r="K25" s="108">
        <f t="shared" si="7"/>
        <v>932</v>
      </c>
      <c r="L25" s="108">
        <f t="shared" si="7"/>
        <v>426</v>
      </c>
      <c r="M25" s="108">
        <f t="shared" si="7"/>
        <v>391</v>
      </c>
      <c r="N25" s="109">
        <f t="shared" si="7"/>
        <v>5405</v>
      </c>
    </row>
    <row r="26" spans="1:14" ht="30" customHeight="1">
      <c r="A26" s="79" t="s">
        <v>86</v>
      </c>
      <c r="B26" s="110">
        <v>41</v>
      </c>
      <c r="C26" s="110">
        <v>27</v>
      </c>
      <c r="D26" s="110">
        <v>48</v>
      </c>
      <c r="E26" s="110">
        <v>101</v>
      </c>
      <c r="F26" s="110">
        <v>198</v>
      </c>
      <c r="G26" s="110">
        <v>150</v>
      </c>
      <c r="H26" s="110">
        <v>146</v>
      </c>
      <c r="I26" s="110">
        <v>183</v>
      </c>
      <c r="J26" s="110">
        <v>184</v>
      </c>
      <c r="K26" s="110">
        <v>203</v>
      </c>
      <c r="L26" s="110">
        <v>89</v>
      </c>
      <c r="M26" s="110">
        <v>146</v>
      </c>
      <c r="N26" s="107">
        <f aca="true" t="shared" si="8" ref="N26:N42">SUM(B26:M26)</f>
        <v>1516</v>
      </c>
    </row>
    <row r="27" spans="1:14" ht="30" customHeight="1">
      <c r="A27" s="79" t="s">
        <v>88</v>
      </c>
      <c r="B27" s="110">
        <v>46</v>
      </c>
      <c r="C27" s="110">
        <v>23</v>
      </c>
      <c r="D27" s="110">
        <v>16</v>
      </c>
      <c r="E27" s="110">
        <v>42</v>
      </c>
      <c r="F27" s="110">
        <v>60</v>
      </c>
      <c r="G27" s="110">
        <v>49</v>
      </c>
      <c r="H27" s="110">
        <v>77</v>
      </c>
      <c r="I27" s="110">
        <v>69</v>
      </c>
      <c r="J27" s="110">
        <v>97</v>
      </c>
      <c r="K27" s="110">
        <v>142</v>
      </c>
      <c r="L27" s="110">
        <v>120</v>
      </c>
      <c r="M27" s="110">
        <v>86</v>
      </c>
      <c r="N27" s="107">
        <f t="shared" si="8"/>
        <v>827</v>
      </c>
    </row>
    <row r="28" spans="1:14" ht="30" customHeight="1">
      <c r="A28" s="79" t="s">
        <v>87</v>
      </c>
      <c r="B28" s="110">
        <v>26</v>
      </c>
      <c r="C28" s="110">
        <v>15</v>
      </c>
      <c r="D28" s="110">
        <v>34</v>
      </c>
      <c r="E28" s="110">
        <v>43</v>
      </c>
      <c r="F28" s="110">
        <v>38</v>
      </c>
      <c r="G28" s="110">
        <v>16</v>
      </c>
      <c r="H28" s="110">
        <v>8</v>
      </c>
      <c r="I28" s="110">
        <v>41</v>
      </c>
      <c r="J28" s="110">
        <v>84</v>
      </c>
      <c r="K28" s="110">
        <v>166</v>
      </c>
      <c r="L28" s="110">
        <v>83</v>
      </c>
      <c r="M28" s="110">
        <v>28</v>
      </c>
      <c r="N28" s="107">
        <f t="shared" si="8"/>
        <v>582</v>
      </c>
    </row>
    <row r="29" spans="1:14" ht="30" customHeight="1">
      <c r="A29" s="79" t="s">
        <v>89</v>
      </c>
      <c r="B29" s="110">
        <v>29</v>
      </c>
      <c r="C29" s="110">
        <v>9</v>
      </c>
      <c r="D29" s="110">
        <v>21</v>
      </c>
      <c r="E29" s="110">
        <v>46</v>
      </c>
      <c r="F29" s="110">
        <v>19</v>
      </c>
      <c r="G29" s="110">
        <v>8</v>
      </c>
      <c r="H29" s="110">
        <v>14</v>
      </c>
      <c r="I29" s="110">
        <v>27</v>
      </c>
      <c r="J29" s="110">
        <v>11</v>
      </c>
      <c r="K29" s="110">
        <v>36</v>
      </c>
      <c r="L29" s="110">
        <v>32</v>
      </c>
      <c r="M29" s="110">
        <v>23</v>
      </c>
      <c r="N29" s="107">
        <f t="shared" si="8"/>
        <v>275</v>
      </c>
    </row>
    <row r="30" spans="1:14" ht="30" customHeight="1">
      <c r="A30" s="79" t="s">
        <v>92</v>
      </c>
      <c r="B30" s="110">
        <v>30</v>
      </c>
      <c r="C30" s="110">
        <v>5</v>
      </c>
      <c r="D30" s="110">
        <v>11</v>
      </c>
      <c r="E30" s="110">
        <v>15</v>
      </c>
      <c r="F30" s="110">
        <v>55</v>
      </c>
      <c r="G30" s="110">
        <v>13</v>
      </c>
      <c r="H30" s="110">
        <v>28</v>
      </c>
      <c r="I30" s="110">
        <v>61</v>
      </c>
      <c r="J30" s="110">
        <v>40</v>
      </c>
      <c r="K30" s="110">
        <v>23</v>
      </c>
      <c r="L30" s="110">
        <v>11</v>
      </c>
      <c r="M30" s="110">
        <v>15</v>
      </c>
      <c r="N30" s="107">
        <f t="shared" si="8"/>
        <v>307</v>
      </c>
    </row>
    <row r="31" spans="1:14" ht="30" customHeight="1">
      <c r="A31" s="79" t="s">
        <v>78</v>
      </c>
      <c r="B31" s="110">
        <v>202</v>
      </c>
      <c r="C31" s="110">
        <v>10</v>
      </c>
      <c r="D31" s="110">
        <v>20</v>
      </c>
      <c r="E31" s="110">
        <v>26</v>
      </c>
      <c r="F31" s="110">
        <v>61</v>
      </c>
      <c r="G31" s="110">
        <v>3</v>
      </c>
      <c r="H31" s="110">
        <v>12</v>
      </c>
      <c r="I31" s="110">
        <v>5</v>
      </c>
      <c r="J31" s="110">
        <v>17</v>
      </c>
      <c r="K31" s="110">
        <v>143</v>
      </c>
      <c r="L31" s="110">
        <v>11</v>
      </c>
      <c r="M31" s="110">
        <v>24</v>
      </c>
      <c r="N31" s="107">
        <f t="shared" si="8"/>
        <v>534</v>
      </c>
    </row>
    <row r="32" spans="1:14" ht="30" customHeight="1">
      <c r="A32" s="79" t="s">
        <v>75</v>
      </c>
      <c r="B32" s="110">
        <v>0</v>
      </c>
      <c r="C32" s="110">
        <v>0</v>
      </c>
      <c r="D32" s="110">
        <v>0</v>
      </c>
      <c r="E32" s="110">
        <v>2</v>
      </c>
      <c r="F32" s="110">
        <v>12</v>
      </c>
      <c r="G32" s="110">
        <v>0</v>
      </c>
      <c r="H32" s="110">
        <v>3</v>
      </c>
      <c r="I32" s="110">
        <v>11</v>
      </c>
      <c r="J32" s="110">
        <v>3</v>
      </c>
      <c r="K32" s="110">
        <v>5</v>
      </c>
      <c r="L32" s="110">
        <v>4</v>
      </c>
      <c r="M32" s="110">
        <v>1</v>
      </c>
      <c r="N32" s="107">
        <f t="shared" si="8"/>
        <v>41</v>
      </c>
    </row>
    <row r="33" spans="1:14" ht="30" customHeight="1">
      <c r="A33" s="79" t="s">
        <v>82</v>
      </c>
      <c r="B33" s="110">
        <v>0</v>
      </c>
      <c r="C33" s="110">
        <v>13</v>
      </c>
      <c r="D33" s="110">
        <v>6</v>
      </c>
      <c r="E33" s="110">
        <v>10</v>
      </c>
      <c r="F33" s="110">
        <v>23</v>
      </c>
      <c r="G33" s="110">
        <v>20</v>
      </c>
      <c r="H33" s="110">
        <v>12</v>
      </c>
      <c r="I33" s="110">
        <v>10</v>
      </c>
      <c r="J33" s="110">
        <v>35</v>
      </c>
      <c r="K33" s="110">
        <v>13</v>
      </c>
      <c r="L33" s="110">
        <v>5</v>
      </c>
      <c r="M33" s="110">
        <v>3</v>
      </c>
      <c r="N33" s="107">
        <f t="shared" si="8"/>
        <v>150</v>
      </c>
    </row>
    <row r="34" spans="1:14" ht="30" customHeight="1">
      <c r="A34" s="79" t="s">
        <v>83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5</v>
      </c>
      <c r="K34" s="110">
        <v>0</v>
      </c>
      <c r="L34" s="110">
        <v>0</v>
      </c>
      <c r="M34" s="110"/>
      <c r="N34" s="107">
        <f t="shared" si="8"/>
        <v>5</v>
      </c>
    </row>
    <row r="35" spans="1:14" ht="30" customHeight="1">
      <c r="A35" s="79" t="s">
        <v>91</v>
      </c>
      <c r="B35" s="110">
        <v>2</v>
      </c>
      <c r="C35" s="110">
        <v>5</v>
      </c>
      <c r="D35" s="110">
        <v>9</v>
      </c>
      <c r="E35" s="110">
        <v>19</v>
      </c>
      <c r="F35" s="110">
        <v>26</v>
      </c>
      <c r="G35" s="110">
        <v>16</v>
      </c>
      <c r="H35" s="110">
        <v>7</v>
      </c>
      <c r="I35" s="110">
        <v>6</v>
      </c>
      <c r="J35" s="110">
        <v>17</v>
      </c>
      <c r="K35" s="110">
        <v>36</v>
      </c>
      <c r="L35" s="110">
        <v>11</v>
      </c>
      <c r="M35" s="110">
        <v>8</v>
      </c>
      <c r="N35" s="107">
        <f t="shared" si="8"/>
        <v>162</v>
      </c>
    </row>
    <row r="36" spans="1:14" ht="30" customHeight="1">
      <c r="A36" s="79" t="s">
        <v>74</v>
      </c>
      <c r="B36" s="110">
        <v>0</v>
      </c>
      <c r="C36" s="110">
        <v>2</v>
      </c>
      <c r="D36" s="110">
        <v>0</v>
      </c>
      <c r="E36" s="110">
        <v>12</v>
      </c>
      <c r="F36" s="110">
        <v>5</v>
      </c>
      <c r="G36" s="110">
        <v>4</v>
      </c>
      <c r="H36" s="110">
        <v>22</v>
      </c>
      <c r="I36" s="110">
        <v>10</v>
      </c>
      <c r="J36" s="110">
        <v>0</v>
      </c>
      <c r="K36" s="110">
        <v>10</v>
      </c>
      <c r="L36" s="110">
        <v>0</v>
      </c>
      <c r="M36" s="110">
        <v>2</v>
      </c>
      <c r="N36" s="107">
        <f t="shared" si="8"/>
        <v>67</v>
      </c>
    </row>
    <row r="37" spans="1:14" ht="30" customHeight="1">
      <c r="A37" s="79" t="s">
        <v>93</v>
      </c>
      <c r="B37" s="110">
        <v>4</v>
      </c>
      <c r="C37" s="110">
        <v>36</v>
      </c>
      <c r="D37" s="110">
        <v>2</v>
      </c>
      <c r="E37" s="110">
        <v>11</v>
      </c>
      <c r="F37" s="110">
        <v>44</v>
      </c>
      <c r="G37" s="110">
        <v>15</v>
      </c>
      <c r="H37" s="110">
        <v>55</v>
      </c>
      <c r="I37" s="110">
        <v>8</v>
      </c>
      <c r="J37" s="110">
        <v>25</v>
      </c>
      <c r="K37" s="110">
        <v>50</v>
      </c>
      <c r="L37" s="110">
        <v>23</v>
      </c>
      <c r="M37" s="110">
        <v>23</v>
      </c>
      <c r="N37" s="107">
        <f t="shared" si="8"/>
        <v>296</v>
      </c>
    </row>
    <row r="38" spans="1:14" ht="30" customHeight="1">
      <c r="A38" s="79" t="s">
        <v>79</v>
      </c>
      <c r="B38" s="110">
        <v>0</v>
      </c>
      <c r="C38" s="110">
        <v>0</v>
      </c>
      <c r="D38" s="110">
        <v>0</v>
      </c>
      <c r="E38" s="110">
        <v>2</v>
      </c>
      <c r="F38" s="110">
        <v>0</v>
      </c>
      <c r="G38" s="110">
        <v>0</v>
      </c>
      <c r="H38" s="110">
        <v>9</v>
      </c>
      <c r="I38" s="110">
        <v>0</v>
      </c>
      <c r="J38" s="110">
        <v>0</v>
      </c>
      <c r="K38" s="110">
        <v>7</v>
      </c>
      <c r="L38" s="110">
        <v>2</v>
      </c>
      <c r="M38" s="110">
        <v>11</v>
      </c>
      <c r="N38" s="107">
        <f t="shared" si="8"/>
        <v>31</v>
      </c>
    </row>
    <row r="39" spans="1:14" ht="30" customHeight="1">
      <c r="A39" s="79" t="s">
        <v>114</v>
      </c>
      <c r="B39" s="110">
        <v>0</v>
      </c>
      <c r="C39" s="110">
        <v>2</v>
      </c>
      <c r="D39" s="110">
        <v>1</v>
      </c>
      <c r="E39" s="110">
        <v>18</v>
      </c>
      <c r="F39" s="110">
        <v>12</v>
      </c>
      <c r="G39" s="110">
        <v>12</v>
      </c>
      <c r="H39" s="110">
        <v>16</v>
      </c>
      <c r="I39" s="110">
        <v>8</v>
      </c>
      <c r="J39" s="110">
        <v>25</v>
      </c>
      <c r="K39" s="110">
        <v>31</v>
      </c>
      <c r="L39" s="110">
        <v>7</v>
      </c>
      <c r="M39" s="110">
        <v>0</v>
      </c>
      <c r="N39" s="107">
        <f t="shared" si="8"/>
        <v>132</v>
      </c>
    </row>
    <row r="40" spans="1:14" ht="30" customHeight="1">
      <c r="A40" s="79" t="s">
        <v>536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6</v>
      </c>
      <c r="I40" s="110">
        <v>0</v>
      </c>
      <c r="J40" s="110">
        <v>0</v>
      </c>
      <c r="K40" s="110">
        <v>0</v>
      </c>
      <c r="L40" s="110">
        <v>0</v>
      </c>
      <c r="M40" s="110"/>
      <c r="N40" s="107">
        <f t="shared" si="8"/>
        <v>6</v>
      </c>
    </row>
    <row r="41" spans="1:14" ht="30" customHeight="1">
      <c r="A41" s="79" t="s">
        <v>68</v>
      </c>
      <c r="B41" s="110">
        <v>51</v>
      </c>
      <c r="C41" s="110">
        <v>30</v>
      </c>
      <c r="D41" s="110">
        <v>31</v>
      </c>
      <c r="E41" s="110">
        <v>24</v>
      </c>
      <c r="F41" s="110">
        <v>54</v>
      </c>
      <c r="G41" s="110">
        <v>19</v>
      </c>
      <c r="H41" s="110">
        <v>35</v>
      </c>
      <c r="I41" s="110">
        <v>21</v>
      </c>
      <c r="J41" s="110">
        <v>45</v>
      </c>
      <c r="K41" s="110">
        <v>65</v>
      </c>
      <c r="L41" s="110">
        <v>20</v>
      </c>
      <c r="M41" s="110">
        <v>21</v>
      </c>
      <c r="N41" s="107">
        <f t="shared" si="8"/>
        <v>416</v>
      </c>
    </row>
    <row r="42" spans="1:14" ht="31.5">
      <c r="A42" s="79" t="s">
        <v>81</v>
      </c>
      <c r="B42" s="110">
        <v>2</v>
      </c>
      <c r="C42" s="110">
        <v>1</v>
      </c>
      <c r="D42" s="110">
        <v>13</v>
      </c>
      <c r="E42" s="110">
        <v>19</v>
      </c>
      <c r="F42" s="110">
        <v>1</v>
      </c>
      <c r="G42" s="110">
        <v>0</v>
      </c>
      <c r="H42" s="110">
        <v>7</v>
      </c>
      <c r="I42" s="110">
        <v>5</v>
      </c>
      <c r="J42" s="110"/>
      <c r="K42" s="110">
        <v>2</v>
      </c>
      <c r="L42" s="110">
        <v>8</v>
      </c>
      <c r="M42" s="110"/>
      <c r="N42" s="107">
        <f t="shared" si="8"/>
        <v>58</v>
      </c>
    </row>
    <row r="43" spans="1:14" ht="12.75" customHeight="1" hidden="1">
      <c r="A43" s="33" t="s">
        <v>111</v>
      </c>
      <c r="B43" s="108">
        <f>SUM(B45)</f>
        <v>8</v>
      </c>
      <c r="C43" s="108">
        <f aca="true" t="shared" si="9" ref="C43:M43">SUM(C45)</f>
        <v>10</v>
      </c>
      <c r="D43" s="108">
        <f t="shared" si="9"/>
        <v>12</v>
      </c>
      <c r="E43" s="108">
        <f t="shared" si="9"/>
        <v>9</v>
      </c>
      <c r="F43" s="108">
        <f t="shared" si="9"/>
        <v>63</v>
      </c>
      <c r="G43" s="108">
        <f t="shared" si="9"/>
        <v>14</v>
      </c>
      <c r="H43" s="108">
        <f t="shared" si="9"/>
        <v>36</v>
      </c>
      <c r="I43" s="108">
        <f t="shared" si="9"/>
        <v>16</v>
      </c>
      <c r="J43" s="108">
        <f t="shared" si="9"/>
        <v>80</v>
      </c>
      <c r="K43" s="108">
        <f t="shared" si="9"/>
        <v>9</v>
      </c>
      <c r="L43" s="108">
        <f t="shared" si="9"/>
        <v>24</v>
      </c>
      <c r="M43" s="108">
        <f t="shared" si="9"/>
        <v>6</v>
      </c>
      <c r="N43" s="107">
        <f>SUM(B43:M43)</f>
        <v>287</v>
      </c>
    </row>
    <row r="44" spans="1:14" s="77" customFormat="1" ht="30" customHeight="1">
      <c r="A44" s="33" t="s">
        <v>111</v>
      </c>
      <c r="B44" s="108">
        <f>SUM(B45)</f>
        <v>8</v>
      </c>
      <c r="C44" s="108">
        <f aca="true" t="shared" si="10" ref="C44:M44">SUM(C45)</f>
        <v>10</v>
      </c>
      <c r="D44" s="108">
        <f t="shared" si="10"/>
        <v>12</v>
      </c>
      <c r="E44" s="108">
        <f t="shared" si="10"/>
        <v>9</v>
      </c>
      <c r="F44" s="108">
        <f t="shared" si="10"/>
        <v>63</v>
      </c>
      <c r="G44" s="108">
        <f t="shared" si="10"/>
        <v>14</v>
      </c>
      <c r="H44" s="108">
        <f t="shared" si="10"/>
        <v>36</v>
      </c>
      <c r="I44" s="108">
        <f t="shared" si="10"/>
        <v>16</v>
      </c>
      <c r="J44" s="108">
        <f t="shared" si="10"/>
        <v>80</v>
      </c>
      <c r="K44" s="108">
        <f t="shared" si="10"/>
        <v>9</v>
      </c>
      <c r="L44" s="108">
        <f t="shared" si="10"/>
        <v>24</v>
      </c>
      <c r="M44" s="108">
        <f t="shared" si="10"/>
        <v>6</v>
      </c>
      <c r="N44" s="107">
        <f>SUM(B44:M44)</f>
        <v>287</v>
      </c>
    </row>
    <row r="45" spans="1:14" ht="31.5">
      <c r="A45" s="33" t="s">
        <v>115</v>
      </c>
      <c r="B45" s="110">
        <v>8</v>
      </c>
      <c r="C45" s="110">
        <v>10</v>
      </c>
      <c r="D45" s="110">
        <v>12</v>
      </c>
      <c r="E45" s="110">
        <v>9</v>
      </c>
      <c r="F45" s="110">
        <v>63</v>
      </c>
      <c r="G45" s="110">
        <v>14</v>
      </c>
      <c r="H45" s="110">
        <v>36</v>
      </c>
      <c r="I45" s="110">
        <v>16</v>
      </c>
      <c r="J45" s="110">
        <v>80</v>
      </c>
      <c r="K45" s="110">
        <v>9</v>
      </c>
      <c r="L45" s="110">
        <v>24</v>
      </c>
      <c r="M45" s="110">
        <v>6</v>
      </c>
      <c r="N45" s="107">
        <f>SUM(B45:M45)</f>
        <v>287</v>
      </c>
    </row>
    <row r="46" spans="1:14" ht="31.5">
      <c r="A46" s="33" t="s">
        <v>112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07">
        <f>SUM(B46:M46)</f>
        <v>0</v>
      </c>
    </row>
    <row r="47" ht="15.75">
      <c r="A47" s="102"/>
    </row>
    <row r="48" spans="1:14" ht="15.75">
      <c r="A48" s="113" t="s">
        <v>139</v>
      </c>
      <c r="B48" s="114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23"/>
    </row>
    <row r="49" spans="1:2" ht="15.75">
      <c r="A49" s="241" t="s">
        <v>138</v>
      </c>
      <c r="B49" s="241"/>
    </row>
    <row r="50" ht="15.75">
      <c r="A50" s="102"/>
    </row>
    <row r="51" ht="15.75">
      <c r="A51" s="102"/>
    </row>
    <row r="52" ht="15.75">
      <c r="A52" s="102"/>
    </row>
    <row r="53" ht="15.75">
      <c r="A53" s="102"/>
    </row>
    <row r="54" ht="15.75">
      <c r="A54" s="102"/>
    </row>
    <row r="55" ht="15.75">
      <c r="A55" s="102"/>
    </row>
    <row r="56" ht="15.75">
      <c r="A56" s="102"/>
    </row>
    <row r="57" ht="15.75">
      <c r="A57" s="102"/>
    </row>
    <row r="58" ht="15.75">
      <c r="A58" s="102"/>
    </row>
    <row r="59" ht="15.75">
      <c r="A59" s="102"/>
    </row>
    <row r="60" ht="15.75">
      <c r="A60" s="102"/>
    </row>
    <row r="61" ht="15.75">
      <c r="A61" s="102"/>
    </row>
    <row r="62" ht="15.75">
      <c r="A62" s="102"/>
    </row>
    <row r="63" ht="15.75">
      <c r="A63" s="102"/>
    </row>
    <row r="64" ht="15.75">
      <c r="A64" s="102"/>
    </row>
    <row r="65" ht="15.75">
      <c r="A65" s="102"/>
    </row>
    <row r="66" ht="15.75">
      <c r="A66" s="102"/>
    </row>
    <row r="67" ht="15.75">
      <c r="A67" s="102"/>
    </row>
    <row r="68" ht="15.75">
      <c r="A68" s="102"/>
    </row>
    <row r="69" ht="15.75">
      <c r="A69" s="102"/>
    </row>
    <row r="70" ht="15.75">
      <c r="A70" s="102"/>
    </row>
  </sheetData>
  <sheetProtection/>
  <mergeCells count="2">
    <mergeCell ref="A1:N1"/>
    <mergeCell ref="A49:B4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95"/>
  <sheetViews>
    <sheetView rightToLeft="1" zoomScalePageLayoutView="0" workbookViewId="0" topLeftCell="A1">
      <pane ySplit="3" topLeftCell="A4" activePane="bottomLeft" state="frozen"/>
      <selection pane="topLeft" activeCell="A1" sqref="A1:O1"/>
      <selection pane="bottomLeft" activeCell="A3" sqref="A3"/>
    </sheetView>
  </sheetViews>
  <sheetFormatPr defaultColWidth="9.28125" defaultRowHeight="15"/>
  <cols>
    <col min="1" max="1" width="32.28125" style="78" customWidth="1"/>
    <col min="2" max="2" width="16.28125" style="78" customWidth="1"/>
    <col min="3" max="3" width="11.57421875" style="78" customWidth="1"/>
    <col min="4" max="9" width="8.7109375" style="78" customWidth="1"/>
    <col min="10" max="10" width="12.57421875" style="78" customWidth="1"/>
    <col min="11" max="11" width="8.7109375" style="78" customWidth="1"/>
    <col min="12" max="12" width="13.28125" style="78" customWidth="1"/>
    <col min="13" max="13" width="12.421875" style="78" customWidth="1"/>
    <col min="14" max="14" width="8.7109375" style="78" customWidth="1"/>
    <col min="15" max="16384" width="9.28125" style="78" customWidth="1"/>
  </cols>
  <sheetData>
    <row r="1" spans="1:14" s="115" customFormat="1" ht="39.75" customHeight="1">
      <c r="A1" s="232" t="s">
        <v>578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s="115" customFormat="1" ht="39.75" customHeight="1">
      <c r="A2" s="8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s="100" customFormat="1" ht="64.5" customHeight="1">
      <c r="A3" s="93" t="s">
        <v>615</v>
      </c>
      <c r="B3" s="92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</row>
    <row r="4" spans="1:14" ht="30" customHeight="1">
      <c r="A4" s="27" t="s">
        <v>16</v>
      </c>
      <c r="B4" s="107">
        <f aca="true" t="shared" si="0" ref="B4:M4">B5+B76</f>
        <v>1388</v>
      </c>
      <c r="C4" s="107">
        <f t="shared" si="0"/>
        <v>1592</v>
      </c>
      <c r="D4" s="107">
        <f t="shared" si="0"/>
        <v>2511</v>
      </c>
      <c r="E4" s="107">
        <f t="shared" si="0"/>
        <v>6189</v>
      </c>
      <c r="F4" s="107">
        <f t="shared" si="0"/>
        <v>10826</v>
      </c>
      <c r="G4" s="107">
        <f t="shared" si="0"/>
        <v>4926</v>
      </c>
      <c r="H4" s="107">
        <f t="shared" si="0"/>
        <v>8333</v>
      </c>
      <c r="I4" s="107">
        <f t="shared" si="0"/>
        <v>10177</v>
      </c>
      <c r="J4" s="107">
        <f t="shared" si="0"/>
        <v>7745</v>
      </c>
      <c r="K4" s="107">
        <f t="shared" si="0"/>
        <v>4030</v>
      </c>
      <c r="L4" s="107">
        <f t="shared" si="0"/>
        <v>2256</v>
      </c>
      <c r="M4" s="107">
        <f t="shared" si="0"/>
        <v>2479</v>
      </c>
      <c r="N4" s="106">
        <f>SUM(B4:M4)</f>
        <v>62452</v>
      </c>
    </row>
    <row r="5" spans="1:14" ht="30" customHeight="1">
      <c r="A5" s="27" t="s">
        <v>107</v>
      </c>
      <c r="B5" s="107">
        <f>B6+B23+B32+B41+B71+B73+B75</f>
        <v>1170</v>
      </c>
      <c r="C5" s="107">
        <f aca="true" t="shared" si="1" ref="C5:N5">C6+C23+C32+C41+C71+C73+C75</f>
        <v>1154</v>
      </c>
      <c r="D5" s="107">
        <f t="shared" si="1"/>
        <v>1759</v>
      </c>
      <c r="E5" s="107">
        <f t="shared" si="1"/>
        <v>3118</v>
      </c>
      <c r="F5" s="107">
        <f t="shared" si="1"/>
        <v>4269</v>
      </c>
      <c r="G5" s="107">
        <f t="shared" si="1"/>
        <v>3411</v>
      </c>
      <c r="H5" s="107">
        <f t="shared" si="1"/>
        <v>6812</v>
      </c>
      <c r="I5" s="107">
        <f t="shared" si="1"/>
        <v>8045</v>
      </c>
      <c r="J5" s="107">
        <f t="shared" si="1"/>
        <v>6718</v>
      </c>
      <c r="K5" s="107">
        <f t="shared" si="1"/>
        <v>3363</v>
      </c>
      <c r="L5" s="107">
        <f t="shared" si="1"/>
        <v>1531</v>
      </c>
      <c r="M5" s="107">
        <f t="shared" si="1"/>
        <v>1838</v>
      </c>
      <c r="N5" s="120">
        <f t="shared" si="1"/>
        <v>43185</v>
      </c>
    </row>
    <row r="6" spans="1:14" ht="30" customHeight="1">
      <c r="A6" s="79" t="s">
        <v>104</v>
      </c>
      <c r="B6" s="108">
        <f aca="true" t="shared" si="2" ref="B6:N6">SUM(B7:B22)</f>
        <v>988</v>
      </c>
      <c r="C6" s="108">
        <f t="shared" si="2"/>
        <v>822</v>
      </c>
      <c r="D6" s="108">
        <f t="shared" si="2"/>
        <v>1403</v>
      </c>
      <c r="E6" s="108">
        <f t="shared" si="2"/>
        <v>2357</v>
      </c>
      <c r="F6" s="108">
        <f t="shared" si="2"/>
        <v>3425</v>
      </c>
      <c r="G6" s="108">
        <f t="shared" si="2"/>
        <v>2914</v>
      </c>
      <c r="H6" s="108">
        <f>SUM(H7:H22)</f>
        <v>6257</v>
      </c>
      <c r="I6" s="108">
        <f t="shared" si="2"/>
        <v>7440</v>
      </c>
      <c r="J6" s="108">
        <f t="shared" si="2"/>
        <v>6011</v>
      </c>
      <c r="K6" s="108">
        <f t="shared" si="2"/>
        <v>2695</v>
      </c>
      <c r="L6" s="108">
        <f t="shared" si="2"/>
        <v>1167</v>
      </c>
      <c r="M6" s="108">
        <f t="shared" si="2"/>
        <v>1553</v>
      </c>
      <c r="N6" s="120">
        <f t="shared" si="2"/>
        <v>37032</v>
      </c>
    </row>
    <row r="7" spans="1:14" ht="30" customHeight="1">
      <c r="A7" s="76" t="s">
        <v>18</v>
      </c>
      <c r="B7" s="110">
        <v>449</v>
      </c>
      <c r="C7" s="110">
        <v>449</v>
      </c>
      <c r="D7" s="110">
        <v>906</v>
      </c>
      <c r="E7" s="110">
        <v>1582</v>
      </c>
      <c r="F7" s="110">
        <v>2717</v>
      </c>
      <c r="G7" s="110">
        <v>2169</v>
      </c>
      <c r="H7" s="110">
        <v>4965</v>
      </c>
      <c r="I7" s="110">
        <v>6137</v>
      </c>
      <c r="J7" s="110">
        <v>4938</v>
      </c>
      <c r="K7" s="110">
        <v>1954</v>
      </c>
      <c r="L7" s="110">
        <v>816</v>
      </c>
      <c r="M7" s="110">
        <v>899</v>
      </c>
      <c r="N7" s="107">
        <f aca="true" t="shared" si="3" ref="N7:N22">SUM(B7:M7)</f>
        <v>27981</v>
      </c>
    </row>
    <row r="8" spans="1:14" ht="30" customHeight="1">
      <c r="A8" s="76" t="s">
        <v>19</v>
      </c>
      <c r="B8" s="110">
        <v>264</v>
      </c>
      <c r="C8" s="110">
        <v>200</v>
      </c>
      <c r="D8" s="110">
        <v>206</v>
      </c>
      <c r="E8" s="110">
        <v>187</v>
      </c>
      <c r="F8" s="110">
        <v>296</v>
      </c>
      <c r="G8" s="110">
        <v>379</v>
      </c>
      <c r="H8" s="110">
        <v>515</v>
      </c>
      <c r="I8" s="110">
        <v>522</v>
      </c>
      <c r="J8" s="110">
        <v>416</v>
      </c>
      <c r="K8" s="110">
        <v>293</v>
      </c>
      <c r="L8" s="110">
        <v>184</v>
      </c>
      <c r="M8" s="110">
        <v>210</v>
      </c>
      <c r="N8" s="107">
        <f t="shared" si="3"/>
        <v>3672</v>
      </c>
    </row>
    <row r="9" spans="1:14" ht="30" customHeight="1">
      <c r="A9" s="76" t="s">
        <v>22</v>
      </c>
      <c r="B9" s="110">
        <v>28</v>
      </c>
      <c r="C9" s="110">
        <v>21</v>
      </c>
      <c r="D9" s="110">
        <v>66</v>
      </c>
      <c r="E9" s="110">
        <v>60</v>
      </c>
      <c r="F9" s="110">
        <v>0</v>
      </c>
      <c r="G9" s="110">
        <v>36</v>
      </c>
      <c r="H9" s="110">
        <v>0</v>
      </c>
      <c r="I9" s="110">
        <v>76</v>
      </c>
      <c r="J9" s="110">
        <v>48</v>
      </c>
      <c r="K9" s="110">
        <v>0</v>
      </c>
      <c r="L9" s="110">
        <v>0</v>
      </c>
      <c r="M9" s="110">
        <v>13</v>
      </c>
      <c r="N9" s="107">
        <f t="shared" si="3"/>
        <v>348</v>
      </c>
    </row>
    <row r="10" spans="1:14" ht="30" customHeight="1">
      <c r="A10" s="76" t="s">
        <v>23</v>
      </c>
      <c r="B10" s="110">
        <v>0</v>
      </c>
      <c r="C10" s="110">
        <v>20</v>
      </c>
      <c r="D10" s="110">
        <v>0</v>
      </c>
      <c r="E10" s="110">
        <v>41</v>
      </c>
      <c r="F10" s="110">
        <v>12</v>
      </c>
      <c r="G10" s="110">
        <v>0</v>
      </c>
      <c r="H10" s="110">
        <v>0</v>
      </c>
      <c r="I10" s="110">
        <v>168</v>
      </c>
      <c r="J10" s="110">
        <v>92</v>
      </c>
      <c r="K10" s="110">
        <v>44</v>
      </c>
      <c r="L10" s="110">
        <v>8</v>
      </c>
      <c r="M10" s="110">
        <v>0</v>
      </c>
      <c r="N10" s="107">
        <f t="shared" si="3"/>
        <v>385</v>
      </c>
    </row>
    <row r="11" spans="1:14" ht="30" customHeight="1">
      <c r="A11" s="76" t="s">
        <v>537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106</v>
      </c>
      <c r="I11" s="110">
        <v>0</v>
      </c>
      <c r="J11" s="110">
        <v>48</v>
      </c>
      <c r="K11" s="110">
        <v>135</v>
      </c>
      <c r="L11" s="110">
        <v>0</v>
      </c>
      <c r="M11" s="110">
        <v>0</v>
      </c>
      <c r="N11" s="107">
        <f t="shared" si="3"/>
        <v>289</v>
      </c>
    </row>
    <row r="12" spans="1:14" ht="30" customHeight="1">
      <c r="A12" s="76" t="s">
        <v>21</v>
      </c>
      <c r="B12" s="110">
        <v>158</v>
      </c>
      <c r="C12" s="110">
        <v>84</v>
      </c>
      <c r="D12" s="110">
        <v>106</v>
      </c>
      <c r="E12" s="110">
        <v>295</v>
      </c>
      <c r="F12" s="110">
        <v>241</v>
      </c>
      <c r="G12" s="110">
        <v>184</v>
      </c>
      <c r="H12" s="110">
        <v>468</v>
      </c>
      <c r="I12" s="110">
        <v>343</v>
      </c>
      <c r="J12" s="110">
        <v>303</v>
      </c>
      <c r="K12" s="110">
        <v>168</v>
      </c>
      <c r="L12" s="110">
        <v>122</v>
      </c>
      <c r="M12" s="110">
        <v>269</v>
      </c>
      <c r="N12" s="107">
        <f t="shared" si="3"/>
        <v>2741</v>
      </c>
    </row>
    <row r="13" spans="1:14" ht="30" customHeight="1">
      <c r="A13" s="76" t="s">
        <v>24</v>
      </c>
      <c r="B13" s="110">
        <v>28</v>
      </c>
      <c r="C13" s="110">
        <v>27</v>
      </c>
      <c r="D13" s="110">
        <v>51</v>
      </c>
      <c r="E13" s="110">
        <v>0</v>
      </c>
      <c r="F13" s="110">
        <v>31</v>
      </c>
      <c r="G13" s="110">
        <v>48</v>
      </c>
      <c r="H13" s="110">
        <v>48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07">
        <f t="shared" si="3"/>
        <v>233</v>
      </c>
    </row>
    <row r="14" spans="1:14" ht="30" customHeight="1">
      <c r="A14" s="76" t="s">
        <v>30</v>
      </c>
      <c r="B14" s="110">
        <v>7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07">
        <f t="shared" si="3"/>
        <v>7</v>
      </c>
    </row>
    <row r="15" spans="1:14" ht="30" customHeight="1">
      <c r="A15" s="76" t="s">
        <v>31</v>
      </c>
      <c r="B15" s="110">
        <v>0</v>
      </c>
      <c r="C15" s="110">
        <v>0</v>
      </c>
      <c r="D15" s="110">
        <v>6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07">
        <f t="shared" si="3"/>
        <v>6</v>
      </c>
    </row>
    <row r="16" spans="1:14" ht="30" customHeight="1">
      <c r="A16" s="76" t="s">
        <v>538</v>
      </c>
      <c r="B16" s="110">
        <v>0</v>
      </c>
      <c r="C16" s="110">
        <v>0</v>
      </c>
      <c r="D16" s="110">
        <v>0</v>
      </c>
      <c r="E16" s="110">
        <v>0</v>
      </c>
      <c r="F16" s="110">
        <v>29</v>
      </c>
      <c r="G16" s="110">
        <v>12</v>
      </c>
      <c r="H16" s="110">
        <v>85</v>
      </c>
      <c r="I16" s="110">
        <v>38</v>
      </c>
      <c r="J16" s="110">
        <v>0</v>
      </c>
      <c r="K16" s="110">
        <v>0</v>
      </c>
      <c r="L16" s="110">
        <v>0</v>
      </c>
      <c r="M16" s="110">
        <v>0</v>
      </c>
      <c r="N16" s="107">
        <f t="shared" si="3"/>
        <v>164</v>
      </c>
    </row>
    <row r="17" spans="1:14" ht="30" customHeight="1">
      <c r="A17" s="76" t="s">
        <v>28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07">
        <f t="shared" si="3"/>
        <v>0</v>
      </c>
    </row>
    <row r="18" spans="1:14" ht="30" customHeight="1">
      <c r="A18" s="76" t="s">
        <v>27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50</v>
      </c>
      <c r="N18" s="107">
        <f t="shared" si="3"/>
        <v>50</v>
      </c>
    </row>
    <row r="19" spans="1:14" ht="30" customHeight="1">
      <c r="A19" s="76" t="s">
        <v>20</v>
      </c>
      <c r="B19" s="110">
        <v>33</v>
      </c>
      <c r="C19" s="110">
        <v>21</v>
      </c>
      <c r="D19" s="110">
        <v>0</v>
      </c>
      <c r="E19" s="110">
        <v>130</v>
      </c>
      <c r="F19" s="110">
        <v>99</v>
      </c>
      <c r="G19" s="110">
        <v>69</v>
      </c>
      <c r="H19" s="110">
        <v>70</v>
      </c>
      <c r="I19" s="110">
        <v>128</v>
      </c>
      <c r="J19" s="110">
        <v>96</v>
      </c>
      <c r="K19" s="110">
        <v>75</v>
      </c>
      <c r="L19" s="110">
        <v>24</v>
      </c>
      <c r="M19" s="110">
        <v>36</v>
      </c>
      <c r="N19" s="107">
        <f t="shared" si="3"/>
        <v>781</v>
      </c>
    </row>
    <row r="20" spans="1:14" ht="30" customHeight="1">
      <c r="A20" s="76" t="s">
        <v>26</v>
      </c>
      <c r="B20" s="110">
        <v>0</v>
      </c>
      <c r="C20" s="110">
        <v>0</v>
      </c>
      <c r="D20" s="110">
        <v>10</v>
      </c>
      <c r="E20" s="110">
        <v>38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26</v>
      </c>
      <c r="L20" s="110">
        <v>0</v>
      </c>
      <c r="M20" s="110">
        <v>55</v>
      </c>
      <c r="N20" s="107">
        <f t="shared" si="3"/>
        <v>129</v>
      </c>
    </row>
    <row r="21" spans="1:14" ht="30" customHeight="1">
      <c r="A21" s="76" t="s">
        <v>29</v>
      </c>
      <c r="B21" s="110">
        <v>0</v>
      </c>
      <c r="C21" s="110">
        <v>0</v>
      </c>
      <c r="D21" s="110">
        <v>10</v>
      </c>
      <c r="E21" s="110">
        <v>24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07">
        <f t="shared" si="3"/>
        <v>34</v>
      </c>
    </row>
    <row r="22" spans="1:14" ht="30" customHeight="1">
      <c r="A22" s="76" t="s">
        <v>25</v>
      </c>
      <c r="B22" s="110">
        <v>21</v>
      </c>
      <c r="C22" s="110">
        <v>0</v>
      </c>
      <c r="D22" s="110">
        <v>42</v>
      </c>
      <c r="E22" s="110">
        <v>0</v>
      </c>
      <c r="F22" s="110">
        <v>0</v>
      </c>
      <c r="G22" s="110">
        <v>17</v>
      </c>
      <c r="H22" s="110">
        <v>0</v>
      </c>
      <c r="I22" s="110">
        <v>28</v>
      </c>
      <c r="J22" s="110">
        <v>70</v>
      </c>
      <c r="K22" s="110">
        <v>0</v>
      </c>
      <c r="L22" s="110">
        <v>13</v>
      </c>
      <c r="M22" s="110">
        <v>21</v>
      </c>
      <c r="N22" s="107">
        <f t="shared" si="3"/>
        <v>212</v>
      </c>
    </row>
    <row r="23" spans="1:14" ht="30" customHeight="1">
      <c r="A23" s="79" t="s">
        <v>108</v>
      </c>
      <c r="B23" s="108">
        <f aca="true" t="shared" si="4" ref="B23:N23">SUM(B24:B31)</f>
        <v>31</v>
      </c>
      <c r="C23" s="108">
        <f t="shared" si="4"/>
        <v>41</v>
      </c>
      <c r="D23" s="108">
        <f t="shared" si="4"/>
        <v>62</v>
      </c>
      <c r="E23" s="108">
        <f t="shared" si="4"/>
        <v>128</v>
      </c>
      <c r="F23" s="108">
        <f t="shared" si="4"/>
        <v>153</v>
      </c>
      <c r="G23" s="108">
        <f t="shared" si="4"/>
        <v>97</v>
      </c>
      <c r="H23" s="108">
        <f t="shared" si="4"/>
        <v>224</v>
      </c>
      <c r="I23" s="108">
        <f t="shared" si="4"/>
        <v>159</v>
      </c>
      <c r="J23" s="108">
        <f t="shared" si="4"/>
        <v>168</v>
      </c>
      <c r="K23" s="108">
        <f t="shared" si="4"/>
        <v>103</v>
      </c>
      <c r="L23" s="108">
        <f t="shared" si="4"/>
        <v>49</v>
      </c>
      <c r="M23" s="108">
        <f t="shared" si="4"/>
        <v>49</v>
      </c>
      <c r="N23" s="120">
        <f t="shared" si="4"/>
        <v>1264</v>
      </c>
    </row>
    <row r="24" spans="1:14" ht="30" customHeight="1">
      <c r="A24" s="79" t="s">
        <v>42</v>
      </c>
      <c r="B24" s="110">
        <v>22</v>
      </c>
      <c r="C24" s="110">
        <v>17</v>
      </c>
      <c r="D24" s="110">
        <v>42</v>
      </c>
      <c r="E24" s="110">
        <v>42</v>
      </c>
      <c r="F24" s="110">
        <v>50</v>
      </c>
      <c r="G24" s="110">
        <v>53</v>
      </c>
      <c r="H24" s="110">
        <v>69</v>
      </c>
      <c r="I24" s="110">
        <v>81</v>
      </c>
      <c r="J24" s="110">
        <v>58</v>
      </c>
      <c r="K24" s="110">
        <v>33</v>
      </c>
      <c r="L24" s="110">
        <v>36</v>
      </c>
      <c r="M24" s="110">
        <v>21</v>
      </c>
      <c r="N24" s="107">
        <f aca="true" t="shared" si="5" ref="N24:N31">SUM(B24:M24)</f>
        <v>524</v>
      </c>
    </row>
    <row r="25" spans="1:14" ht="30" customHeight="1">
      <c r="A25" s="79" t="s">
        <v>47</v>
      </c>
      <c r="B25" s="110">
        <v>5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7</v>
      </c>
      <c r="M25" s="110">
        <v>11</v>
      </c>
      <c r="N25" s="107">
        <f t="shared" si="5"/>
        <v>23</v>
      </c>
    </row>
    <row r="26" spans="1:14" ht="30" customHeight="1">
      <c r="A26" s="79" t="s">
        <v>46</v>
      </c>
      <c r="B26" s="110">
        <v>0</v>
      </c>
      <c r="C26" s="110">
        <v>0</v>
      </c>
      <c r="D26" s="110">
        <v>0</v>
      </c>
      <c r="E26" s="110">
        <v>34</v>
      </c>
      <c r="F26" s="110">
        <v>61</v>
      </c>
      <c r="G26" s="110">
        <v>0</v>
      </c>
      <c r="H26" s="110">
        <v>81</v>
      </c>
      <c r="I26" s="110">
        <v>30</v>
      </c>
      <c r="J26" s="110">
        <v>39</v>
      </c>
      <c r="K26" s="110">
        <v>27</v>
      </c>
      <c r="L26" s="110">
        <v>0</v>
      </c>
      <c r="M26" s="110">
        <v>0</v>
      </c>
      <c r="N26" s="107">
        <f t="shared" si="5"/>
        <v>272</v>
      </c>
    </row>
    <row r="27" spans="1:14" ht="30" customHeight="1">
      <c r="A27" s="79" t="s">
        <v>49</v>
      </c>
      <c r="B27" s="110">
        <v>0</v>
      </c>
      <c r="C27" s="110">
        <v>0</v>
      </c>
      <c r="D27" s="110">
        <v>0</v>
      </c>
      <c r="E27" s="110">
        <v>0</v>
      </c>
      <c r="F27" s="110">
        <v>42</v>
      </c>
      <c r="G27" s="110">
        <v>0</v>
      </c>
      <c r="H27" s="110">
        <v>18</v>
      </c>
      <c r="I27" s="110">
        <v>42</v>
      </c>
      <c r="J27" s="110">
        <v>36</v>
      </c>
      <c r="K27" s="110">
        <v>0</v>
      </c>
      <c r="L27" s="110">
        <v>0</v>
      </c>
      <c r="M27" s="110">
        <v>0</v>
      </c>
      <c r="N27" s="107">
        <f t="shared" si="5"/>
        <v>138</v>
      </c>
    </row>
    <row r="28" spans="1:14" ht="30" customHeight="1">
      <c r="A28" s="79" t="s">
        <v>50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07">
        <f t="shared" si="5"/>
        <v>0</v>
      </c>
    </row>
    <row r="29" spans="1:14" ht="30" customHeight="1">
      <c r="A29" s="79" t="s">
        <v>44</v>
      </c>
      <c r="B29" s="110">
        <v>0</v>
      </c>
      <c r="C29" s="110">
        <v>20</v>
      </c>
      <c r="D29" s="110">
        <v>0</v>
      </c>
      <c r="E29" s="110">
        <v>22</v>
      </c>
      <c r="F29" s="110">
        <v>0</v>
      </c>
      <c r="G29" s="110">
        <v>15</v>
      </c>
      <c r="H29" s="110">
        <v>0</v>
      </c>
      <c r="I29" s="110">
        <v>6</v>
      </c>
      <c r="J29" s="110">
        <v>0</v>
      </c>
      <c r="K29" s="110">
        <v>0</v>
      </c>
      <c r="L29" s="110">
        <v>0</v>
      </c>
      <c r="M29" s="110">
        <v>0</v>
      </c>
      <c r="N29" s="107">
        <f t="shared" si="5"/>
        <v>63</v>
      </c>
    </row>
    <row r="30" spans="1:14" ht="30" customHeight="1">
      <c r="A30" s="79" t="s">
        <v>43</v>
      </c>
      <c r="B30" s="110">
        <v>4</v>
      </c>
      <c r="C30" s="110">
        <v>0</v>
      </c>
      <c r="D30" s="110">
        <v>20</v>
      </c>
      <c r="E30" s="110">
        <v>30</v>
      </c>
      <c r="F30" s="110">
        <v>0</v>
      </c>
      <c r="G30" s="110">
        <v>0</v>
      </c>
      <c r="H30" s="110">
        <v>0</v>
      </c>
      <c r="I30" s="110">
        <v>0</v>
      </c>
      <c r="J30" s="110">
        <v>35</v>
      </c>
      <c r="K30" s="110">
        <v>43</v>
      </c>
      <c r="L30" s="110">
        <v>6</v>
      </c>
      <c r="M30" s="110">
        <v>17</v>
      </c>
      <c r="N30" s="107">
        <f t="shared" si="5"/>
        <v>155</v>
      </c>
    </row>
    <row r="31" spans="1:14" ht="30" customHeight="1">
      <c r="A31" s="79" t="s">
        <v>48</v>
      </c>
      <c r="B31" s="110">
        <v>0</v>
      </c>
      <c r="C31" s="110">
        <v>4</v>
      </c>
      <c r="D31" s="110">
        <v>0</v>
      </c>
      <c r="E31" s="110">
        <v>0</v>
      </c>
      <c r="F31" s="110">
        <v>0</v>
      </c>
      <c r="G31" s="110">
        <v>29</v>
      </c>
      <c r="H31" s="110">
        <v>56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07">
        <f t="shared" si="5"/>
        <v>89</v>
      </c>
    </row>
    <row r="32" spans="1:14" ht="30" customHeight="1">
      <c r="A32" s="121" t="s">
        <v>109</v>
      </c>
      <c r="B32" s="108">
        <f>SUM(B33:B40)</f>
        <v>6</v>
      </c>
      <c r="C32" s="108">
        <f aca="true" t="shared" si="6" ref="C32:N32">SUM(C33:C40)</f>
        <v>15</v>
      </c>
      <c r="D32" s="108">
        <f t="shared" si="6"/>
        <v>44</v>
      </c>
      <c r="E32" s="108">
        <f t="shared" si="6"/>
        <v>0</v>
      </c>
      <c r="F32" s="108">
        <f t="shared" si="6"/>
        <v>50</v>
      </c>
      <c r="G32" s="108">
        <f t="shared" si="6"/>
        <v>25</v>
      </c>
      <c r="H32" s="108">
        <f t="shared" si="6"/>
        <v>25</v>
      </c>
      <c r="I32" s="108">
        <f t="shared" si="6"/>
        <v>22</v>
      </c>
      <c r="J32" s="108">
        <f t="shared" si="6"/>
        <v>45</v>
      </c>
      <c r="K32" s="108">
        <f t="shared" si="6"/>
        <v>31</v>
      </c>
      <c r="L32" s="108">
        <f t="shared" si="6"/>
        <v>14</v>
      </c>
      <c r="M32" s="108">
        <f t="shared" si="6"/>
        <v>38</v>
      </c>
      <c r="N32" s="120">
        <f t="shared" si="6"/>
        <v>315</v>
      </c>
    </row>
    <row r="33" spans="1:14" ht="30" customHeight="1">
      <c r="A33" s="79" t="s">
        <v>53</v>
      </c>
      <c r="B33" s="110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14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07">
        <f aca="true" t="shared" si="7" ref="N33:N40">SUM(B33:M33)</f>
        <v>14</v>
      </c>
    </row>
    <row r="34" spans="1:14" ht="30" customHeight="1">
      <c r="A34" s="79" t="s">
        <v>52</v>
      </c>
      <c r="B34" s="110">
        <v>2</v>
      </c>
      <c r="C34" s="110">
        <v>4</v>
      </c>
      <c r="D34" s="110">
        <v>3</v>
      </c>
      <c r="E34" s="110">
        <v>0</v>
      </c>
      <c r="F34" s="110">
        <v>28</v>
      </c>
      <c r="G34" s="110">
        <v>0</v>
      </c>
      <c r="H34" s="110">
        <v>0</v>
      </c>
      <c r="I34" s="110">
        <v>10</v>
      </c>
      <c r="J34" s="110">
        <v>20</v>
      </c>
      <c r="K34" s="110">
        <v>5</v>
      </c>
      <c r="L34" s="110">
        <v>10</v>
      </c>
      <c r="M34" s="110">
        <v>0</v>
      </c>
      <c r="N34" s="107">
        <f t="shared" si="7"/>
        <v>82</v>
      </c>
    </row>
    <row r="35" spans="1:14" ht="30" customHeight="1">
      <c r="A35" s="79" t="s">
        <v>54</v>
      </c>
      <c r="B35" s="110">
        <v>2</v>
      </c>
      <c r="C35" s="110">
        <v>0</v>
      </c>
      <c r="D35" s="110">
        <v>15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25</v>
      </c>
      <c r="K35" s="110">
        <v>26</v>
      </c>
      <c r="L35" s="110">
        <v>0</v>
      </c>
      <c r="M35" s="110">
        <v>31</v>
      </c>
      <c r="N35" s="107">
        <f t="shared" si="7"/>
        <v>99</v>
      </c>
    </row>
    <row r="36" spans="1:14" ht="30" customHeight="1">
      <c r="A36" s="79" t="s">
        <v>51</v>
      </c>
      <c r="B36" s="110">
        <v>0</v>
      </c>
      <c r="C36" s="110">
        <v>11</v>
      </c>
      <c r="D36" s="110">
        <v>26</v>
      </c>
      <c r="E36" s="110">
        <v>0</v>
      </c>
      <c r="F36" s="110">
        <v>22</v>
      </c>
      <c r="G36" s="110">
        <v>25</v>
      </c>
      <c r="H36" s="110">
        <v>11</v>
      </c>
      <c r="I36" s="110">
        <v>12</v>
      </c>
      <c r="J36" s="110">
        <v>0</v>
      </c>
      <c r="K36" s="110">
        <v>0</v>
      </c>
      <c r="L36" s="110">
        <v>0</v>
      </c>
      <c r="M36" s="110">
        <v>7</v>
      </c>
      <c r="N36" s="107">
        <f t="shared" si="7"/>
        <v>114</v>
      </c>
    </row>
    <row r="37" spans="1:14" ht="30" customHeight="1">
      <c r="A37" s="79" t="s">
        <v>56</v>
      </c>
      <c r="B37" s="110">
        <v>2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4</v>
      </c>
      <c r="M37" s="110">
        <v>0</v>
      </c>
      <c r="N37" s="107">
        <f t="shared" si="7"/>
        <v>6</v>
      </c>
    </row>
    <row r="38" spans="1:14" ht="30" customHeight="1">
      <c r="A38" s="79" t="s">
        <v>64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07">
        <f t="shared" si="7"/>
        <v>0</v>
      </c>
    </row>
    <row r="39" spans="1:14" ht="30" customHeight="1">
      <c r="A39" s="79" t="s">
        <v>65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07">
        <f t="shared" si="7"/>
        <v>0</v>
      </c>
    </row>
    <row r="40" spans="1:14" ht="30" customHeight="1">
      <c r="A40" s="79" t="s">
        <v>113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07">
        <f t="shared" si="7"/>
        <v>0</v>
      </c>
    </row>
    <row r="41" spans="1:14" ht="30" customHeight="1">
      <c r="A41" s="79" t="s">
        <v>110</v>
      </c>
      <c r="B41" s="108">
        <f>SUM(B42:B70)</f>
        <v>145</v>
      </c>
      <c r="C41" s="108">
        <f aca="true" t="shared" si="8" ref="C41:N41">SUM(C42:C70)</f>
        <v>273</v>
      </c>
      <c r="D41" s="108">
        <f t="shared" si="8"/>
        <v>250</v>
      </c>
      <c r="E41" s="108">
        <f t="shared" si="8"/>
        <v>611</v>
      </c>
      <c r="F41" s="108">
        <f t="shared" si="8"/>
        <v>623</v>
      </c>
      <c r="G41" s="108">
        <f t="shared" si="8"/>
        <v>338</v>
      </c>
      <c r="H41" s="108">
        <f>SUM(H42:H70)</f>
        <v>299</v>
      </c>
      <c r="I41" s="108">
        <f t="shared" si="8"/>
        <v>424</v>
      </c>
      <c r="J41" s="108">
        <f t="shared" si="8"/>
        <v>494</v>
      </c>
      <c r="K41" s="108">
        <f t="shared" si="8"/>
        <v>534</v>
      </c>
      <c r="L41" s="108">
        <f t="shared" si="8"/>
        <v>301</v>
      </c>
      <c r="M41" s="108">
        <f t="shared" si="8"/>
        <v>198</v>
      </c>
      <c r="N41" s="120">
        <f t="shared" si="8"/>
        <v>4490</v>
      </c>
    </row>
    <row r="42" spans="1:14" ht="30" customHeight="1">
      <c r="A42" s="79" t="s">
        <v>86</v>
      </c>
      <c r="B42" s="110">
        <v>76</v>
      </c>
      <c r="C42" s="110">
        <v>64</v>
      </c>
      <c r="D42" s="110">
        <v>87</v>
      </c>
      <c r="E42" s="110">
        <v>235</v>
      </c>
      <c r="F42" s="110">
        <v>349</v>
      </c>
      <c r="G42" s="110">
        <v>198</v>
      </c>
      <c r="H42" s="110">
        <v>173</v>
      </c>
      <c r="I42" s="110">
        <v>252</v>
      </c>
      <c r="J42" s="110">
        <v>198</v>
      </c>
      <c r="K42" s="110">
        <v>207</v>
      </c>
      <c r="L42" s="110">
        <v>114</v>
      </c>
      <c r="M42" s="110">
        <v>73</v>
      </c>
      <c r="N42" s="107">
        <f aca="true" t="shared" si="9" ref="N42:N70">SUM(B42:M42)</f>
        <v>2026</v>
      </c>
    </row>
    <row r="43" spans="1:14" ht="30" customHeight="1">
      <c r="A43" s="79" t="s">
        <v>88</v>
      </c>
      <c r="B43" s="110">
        <v>4</v>
      </c>
      <c r="C43" s="110">
        <v>11</v>
      </c>
      <c r="D43" s="110">
        <v>21</v>
      </c>
      <c r="E43" s="110">
        <v>42</v>
      </c>
      <c r="F43" s="110">
        <v>40</v>
      </c>
      <c r="G43" s="110">
        <v>24</v>
      </c>
      <c r="H43" s="110">
        <v>23</v>
      </c>
      <c r="I43" s="110">
        <v>25</v>
      </c>
      <c r="J43" s="110">
        <v>60</v>
      </c>
      <c r="K43" s="110">
        <v>25</v>
      </c>
      <c r="L43" s="110">
        <v>34</v>
      </c>
      <c r="M43" s="110">
        <v>12</v>
      </c>
      <c r="N43" s="107">
        <f t="shared" si="9"/>
        <v>321</v>
      </c>
    </row>
    <row r="44" spans="1:14" ht="30" customHeight="1">
      <c r="A44" s="79" t="s">
        <v>87</v>
      </c>
      <c r="B44" s="110">
        <v>0</v>
      </c>
      <c r="C44" s="110">
        <v>16</v>
      </c>
      <c r="D44" s="110">
        <v>29</v>
      </c>
      <c r="E44" s="110">
        <v>33</v>
      </c>
      <c r="F44" s="110">
        <v>27</v>
      </c>
      <c r="G44" s="110">
        <v>9</v>
      </c>
      <c r="H44" s="110">
        <v>6</v>
      </c>
      <c r="I44" s="110">
        <v>16</v>
      </c>
      <c r="J44" s="110">
        <v>40</v>
      </c>
      <c r="K44" s="110">
        <v>26</v>
      </c>
      <c r="L44" s="110">
        <v>30</v>
      </c>
      <c r="M44" s="110">
        <v>3</v>
      </c>
      <c r="N44" s="107">
        <f t="shared" si="9"/>
        <v>235</v>
      </c>
    </row>
    <row r="45" spans="1:14" ht="30" customHeight="1">
      <c r="A45" s="79" t="s">
        <v>89</v>
      </c>
      <c r="B45" s="110">
        <v>12</v>
      </c>
      <c r="C45" s="110">
        <v>13</v>
      </c>
      <c r="D45" s="110">
        <v>15</v>
      </c>
      <c r="E45" s="110">
        <v>49</v>
      </c>
      <c r="F45" s="110">
        <v>35</v>
      </c>
      <c r="G45" s="110">
        <v>13</v>
      </c>
      <c r="H45" s="110">
        <v>8</v>
      </c>
      <c r="I45" s="110">
        <v>26</v>
      </c>
      <c r="J45" s="110">
        <v>47</v>
      </c>
      <c r="K45" s="110">
        <v>45</v>
      </c>
      <c r="L45" s="110">
        <v>22</v>
      </c>
      <c r="M45" s="110">
        <v>26</v>
      </c>
      <c r="N45" s="107">
        <f t="shared" si="9"/>
        <v>311</v>
      </c>
    </row>
    <row r="46" spans="1:14" ht="30" customHeight="1">
      <c r="A46" s="79" t="s">
        <v>92</v>
      </c>
      <c r="B46" s="110">
        <v>0</v>
      </c>
      <c r="C46" s="110">
        <v>0</v>
      </c>
      <c r="D46" s="110">
        <v>28</v>
      </c>
      <c r="E46" s="110">
        <v>53</v>
      </c>
      <c r="F46" s="110">
        <v>0</v>
      </c>
      <c r="G46" s="110">
        <v>20</v>
      </c>
      <c r="H46" s="110">
        <v>21</v>
      </c>
      <c r="I46" s="110">
        <v>30</v>
      </c>
      <c r="J46" s="110">
        <v>19</v>
      </c>
      <c r="K46" s="110">
        <v>23</v>
      </c>
      <c r="L46" s="110">
        <v>9</v>
      </c>
      <c r="M46" s="110">
        <v>9</v>
      </c>
      <c r="N46" s="107">
        <f t="shared" si="9"/>
        <v>212</v>
      </c>
    </row>
    <row r="47" spans="1:14" ht="30" customHeight="1">
      <c r="A47" s="79" t="s">
        <v>78</v>
      </c>
      <c r="B47" s="110">
        <v>21</v>
      </c>
      <c r="C47" s="110">
        <v>32</v>
      </c>
      <c r="D47" s="110">
        <v>8</v>
      </c>
      <c r="E47" s="110">
        <v>38</v>
      </c>
      <c r="F47" s="110">
        <v>49</v>
      </c>
      <c r="G47" s="110">
        <v>0</v>
      </c>
      <c r="H47" s="110">
        <v>6</v>
      </c>
      <c r="I47" s="110">
        <v>12</v>
      </c>
      <c r="J47" s="110">
        <v>47</v>
      </c>
      <c r="K47" s="110">
        <v>16</v>
      </c>
      <c r="L47" s="110">
        <v>13</v>
      </c>
      <c r="M47" s="110">
        <v>0</v>
      </c>
      <c r="N47" s="107">
        <f t="shared" si="9"/>
        <v>242</v>
      </c>
    </row>
    <row r="48" spans="1:14" ht="30" customHeight="1">
      <c r="A48" s="79" t="s">
        <v>80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07">
        <f t="shared" si="9"/>
        <v>0</v>
      </c>
    </row>
    <row r="49" spans="1:14" ht="30" customHeight="1">
      <c r="A49" s="79" t="s">
        <v>97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07">
        <f t="shared" si="9"/>
        <v>0</v>
      </c>
    </row>
    <row r="50" spans="1:14" ht="30" customHeight="1">
      <c r="A50" s="79" t="s">
        <v>95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3</v>
      </c>
      <c r="J50" s="110">
        <v>0</v>
      </c>
      <c r="K50" s="110">
        <v>0</v>
      </c>
      <c r="L50" s="110">
        <v>0</v>
      </c>
      <c r="M50" s="110">
        <v>0</v>
      </c>
      <c r="N50" s="107">
        <f t="shared" si="9"/>
        <v>3</v>
      </c>
    </row>
    <row r="51" spans="1:14" ht="30" customHeight="1">
      <c r="A51" s="79" t="s">
        <v>67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07">
        <f t="shared" si="9"/>
        <v>0</v>
      </c>
    </row>
    <row r="52" spans="1:14" ht="30" customHeight="1">
      <c r="A52" s="79" t="s">
        <v>83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18</v>
      </c>
      <c r="L52" s="110">
        <v>0</v>
      </c>
      <c r="M52" s="110">
        <v>6</v>
      </c>
      <c r="N52" s="107">
        <f t="shared" si="9"/>
        <v>24</v>
      </c>
    </row>
    <row r="53" spans="1:14" ht="30" customHeight="1">
      <c r="A53" s="79" t="s">
        <v>79</v>
      </c>
      <c r="B53" s="110">
        <v>0</v>
      </c>
      <c r="C53" s="110">
        <v>0</v>
      </c>
      <c r="D53" s="110">
        <v>20</v>
      </c>
      <c r="E53" s="110">
        <v>0</v>
      </c>
      <c r="F53" s="110">
        <v>0</v>
      </c>
      <c r="G53" s="110">
        <v>23</v>
      </c>
      <c r="H53" s="110">
        <v>0</v>
      </c>
      <c r="I53" s="110">
        <v>8</v>
      </c>
      <c r="J53" s="110">
        <v>5</v>
      </c>
      <c r="K53" s="110">
        <v>0</v>
      </c>
      <c r="L53" s="110">
        <v>0</v>
      </c>
      <c r="M53" s="110">
        <v>0</v>
      </c>
      <c r="N53" s="107">
        <f t="shared" si="9"/>
        <v>56</v>
      </c>
    </row>
    <row r="54" spans="1:14" ht="30" customHeight="1">
      <c r="A54" s="79" t="s">
        <v>536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15</v>
      </c>
      <c r="N54" s="107">
        <f t="shared" si="9"/>
        <v>15</v>
      </c>
    </row>
    <row r="55" spans="1:14" ht="30" customHeight="1">
      <c r="A55" s="79" t="s">
        <v>75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 t="s">
        <v>539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07">
        <f t="shared" si="9"/>
        <v>0</v>
      </c>
    </row>
    <row r="56" spans="1:14" ht="30" customHeight="1">
      <c r="A56" s="79" t="s">
        <v>72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14</v>
      </c>
      <c r="M56" s="110">
        <v>0</v>
      </c>
      <c r="N56" s="107">
        <f t="shared" si="9"/>
        <v>14</v>
      </c>
    </row>
    <row r="57" spans="1:14" ht="30" customHeight="1">
      <c r="A57" s="79" t="s">
        <v>82</v>
      </c>
      <c r="B57" s="110">
        <v>5</v>
      </c>
      <c r="C57" s="110">
        <v>11</v>
      </c>
      <c r="D57" s="110">
        <v>0</v>
      </c>
      <c r="E57" s="110">
        <v>22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13</v>
      </c>
      <c r="L57" s="110">
        <v>0</v>
      </c>
      <c r="M57" s="110">
        <v>6</v>
      </c>
      <c r="N57" s="107">
        <f t="shared" si="9"/>
        <v>57</v>
      </c>
    </row>
    <row r="58" spans="1:14" ht="30" customHeight="1">
      <c r="A58" s="79" t="s">
        <v>84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07">
        <f t="shared" si="9"/>
        <v>0</v>
      </c>
    </row>
    <row r="59" spans="1:14" ht="30" customHeight="1">
      <c r="A59" s="79" t="s">
        <v>69</v>
      </c>
      <c r="B59" s="110">
        <v>10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07">
        <f t="shared" si="9"/>
        <v>10</v>
      </c>
    </row>
    <row r="60" spans="1:14" ht="30" customHeight="1">
      <c r="A60" s="79" t="s">
        <v>62</v>
      </c>
      <c r="B60" s="110">
        <v>4</v>
      </c>
      <c r="C60" s="110">
        <v>4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07">
        <f t="shared" si="9"/>
        <v>8</v>
      </c>
    </row>
    <row r="61" spans="1:14" ht="30" customHeight="1">
      <c r="A61" s="79" t="s">
        <v>91</v>
      </c>
      <c r="B61" s="110">
        <v>3</v>
      </c>
      <c r="C61" s="110">
        <v>5</v>
      </c>
      <c r="D61" s="110">
        <v>18</v>
      </c>
      <c r="E61" s="110">
        <v>0</v>
      </c>
      <c r="F61" s="110">
        <v>35</v>
      </c>
      <c r="G61" s="110">
        <v>15</v>
      </c>
      <c r="H61" s="110">
        <v>0</v>
      </c>
      <c r="I61" s="110">
        <v>0</v>
      </c>
      <c r="J61" s="110">
        <v>21</v>
      </c>
      <c r="K61" s="110">
        <v>0</v>
      </c>
      <c r="L61" s="110">
        <v>11</v>
      </c>
      <c r="M61" s="110">
        <v>27</v>
      </c>
      <c r="N61" s="107">
        <f t="shared" si="9"/>
        <v>135</v>
      </c>
    </row>
    <row r="62" spans="1:14" ht="30" customHeight="1">
      <c r="A62" s="79" t="s">
        <v>74</v>
      </c>
      <c r="B62" s="110">
        <v>0</v>
      </c>
      <c r="C62" s="110">
        <v>0</v>
      </c>
      <c r="D62" s="110">
        <v>0</v>
      </c>
      <c r="E62" s="110">
        <v>14</v>
      </c>
      <c r="F62" s="110">
        <v>17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07">
        <f t="shared" si="9"/>
        <v>31</v>
      </c>
    </row>
    <row r="63" spans="1:14" ht="30" customHeight="1">
      <c r="A63" s="79" t="s">
        <v>70</v>
      </c>
      <c r="B63" s="110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6</v>
      </c>
      <c r="H63" s="110">
        <v>0</v>
      </c>
      <c r="I63" s="110">
        <v>0</v>
      </c>
      <c r="J63" s="110">
        <v>0</v>
      </c>
      <c r="K63" s="110">
        <v>0</v>
      </c>
      <c r="L63" s="110">
        <v>3</v>
      </c>
      <c r="M63" s="110">
        <v>0</v>
      </c>
      <c r="N63" s="107">
        <f t="shared" si="9"/>
        <v>9</v>
      </c>
    </row>
    <row r="64" spans="1:14" ht="30" customHeight="1">
      <c r="A64" s="79" t="s">
        <v>540</v>
      </c>
      <c r="B64" s="110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0">
        <v>6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07">
        <f t="shared" si="9"/>
        <v>6</v>
      </c>
    </row>
    <row r="65" spans="1:14" ht="30" customHeight="1">
      <c r="A65" s="79" t="s">
        <v>93</v>
      </c>
      <c r="B65" s="110">
        <v>4</v>
      </c>
      <c r="C65" s="110">
        <v>11</v>
      </c>
      <c r="D65" s="110">
        <v>7</v>
      </c>
      <c r="E65" s="110">
        <v>0</v>
      </c>
      <c r="F65" s="110">
        <v>0</v>
      </c>
      <c r="G65" s="110">
        <v>9</v>
      </c>
      <c r="H65" s="110">
        <v>0</v>
      </c>
      <c r="I65" s="110">
        <v>0</v>
      </c>
      <c r="J65" s="110">
        <v>0</v>
      </c>
      <c r="K65" s="110">
        <v>0</v>
      </c>
      <c r="L65" s="110">
        <v>9</v>
      </c>
      <c r="M65" s="110">
        <v>15</v>
      </c>
      <c r="N65" s="107">
        <f t="shared" si="9"/>
        <v>55</v>
      </c>
    </row>
    <row r="66" spans="1:14" ht="30" customHeight="1">
      <c r="A66" s="79" t="s">
        <v>90</v>
      </c>
      <c r="B66" s="110">
        <v>0</v>
      </c>
      <c r="C66" s="110">
        <v>0</v>
      </c>
      <c r="D66" s="110">
        <v>0</v>
      </c>
      <c r="E66" s="110">
        <v>0</v>
      </c>
      <c r="F66" s="110">
        <v>23</v>
      </c>
      <c r="G66" s="110">
        <v>0</v>
      </c>
      <c r="H66" s="110">
        <v>15</v>
      </c>
      <c r="I66" s="110">
        <v>33</v>
      </c>
      <c r="J66" s="110">
        <v>0</v>
      </c>
      <c r="K66" s="110">
        <v>36</v>
      </c>
      <c r="L66" s="110">
        <v>26</v>
      </c>
      <c r="M66" s="110">
        <v>0</v>
      </c>
      <c r="N66" s="107">
        <f t="shared" si="9"/>
        <v>133</v>
      </c>
    </row>
    <row r="67" spans="1:14" ht="30" customHeight="1">
      <c r="A67" s="79" t="s">
        <v>68</v>
      </c>
      <c r="B67" s="110">
        <v>6</v>
      </c>
      <c r="C67" s="110">
        <v>15</v>
      </c>
      <c r="D67" s="110">
        <v>17</v>
      </c>
      <c r="E67" s="110">
        <v>25</v>
      </c>
      <c r="F67" s="110">
        <v>13</v>
      </c>
      <c r="G67" s="110">
        <v>21</v>
      </c>
      <c r="H67" s="110">
        <v>6</v>
      </c>
      <c r="I67" s="110">
        <v>19</v>
      </c>
      <c r="J67" s="110">
        <v>45</v>
      </c>
      <c r="K67" s="110">
        <v>58</v>
      </c>
      <c r="L67" s="110">
        <v>8</v>
      </c>
      <c r="M67" s="110">
        <v>6</v>
      </c>
      <c r="N67" s="107">
        <f t="shared" si="9"/>
        <v>239</v>
      </c>
    </row>
    <row r="68" spans="1:14" ht="30" customHeight="1">
      <c r="A68" s="79" t="s">
        <v>71</v>
      </c>
      <c r="B68" s="110">
        <v>0</v>
      </c>
      <c r="C68" s="110">
        <v>91</v>
      </c>
      <c r="D68" s="110">
        <v>0</v>
      </c>
      <c r="E68" s="110">
        <v>40</v>
      </c>
      <c r="F68" s="110">
        <v>11</v>
      </c>
      <c r="G68" s="110">
        <v>0</v>
      </c>
      <c r="H68" s="110">
        <v>35</v>
      </c>
      <c r="I68" s="110">
        <v>0</v>
      </c>
      <c r="J68" s="110">
        <v>12</v>
      </c>
      <c r="K68" s="110">
        <v>42</v>
      </c>
      <c r="L68" s="110">
        <v>0</v>
      </c>
      <c r="M68" s="110">
        <v>0</v>
      </c>
      <c r="N68" s="107">
        <f t="shared" si="9"/>
        <v>231</v>
      </c>
    </row>
    <row r="69" spans="1:14" ht="30" customHeight="1">
      <c r="A69" s="79" t="s">
        <v>94</v>
      </c>
      <c r="B69" s="110">
        <v>0</v>
      </c>
      <c r="C69" s="110">
        <v>0</v>
      </c>
      <c r="D69" s="110">
        <v>0</v>
      </c>
      <c r="E69" s="110">
        <v>60</v>
      </c>
      <c r="F69" s="110">
        <v>24</v>
      </c>
      <c r="G69" s="110">
        <v>0</v>
      </c>
      <c r="H69" s="110">
        <v>0</v>
      </c>
      <c r="I69" s="110">
        <v>0</v>
      </c>
      <c r="J69" s="110">
        <v>0</v>
      </c>
      <c r="K69" s="110">
        <v>25</v>
      </c>
      <c r="L69" s="110">
        <v>8</v>
      </c>
      <c r="M69" s="110">
        <v>0</v>
      </c>
      <c r="N69" s="107">
        <f t="shared" si="9"/>
        <v>117</v>
      </c>
    </row>
    <row r="70" spans="1:14" ht="31.5">
      <c r="A70" s="79" t="s">
        <v>81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107">
        <f t="shared" si="9"/>
        <v>0</v>
      </c>
    </row>
    <row r="71" spans="1:14" ht="31.5">
      <c r="A71" s="33" t="s">
        <v>116</v>
      </c>
      <c r="B71" s="110">
        <f>SUM(B72)</f>
        <v>0</v>
      </c>
      <c r="C71" s="110">
        <f aca="true" t="shared" si="10" ref="C71:N71">SUM(C72)</f>
        <v>3</v>
      </c>
      <c r="D71" s="110">
        <f t="shared" si="10"/>
        <v>0</v>
      </c>
      <c r="E71" s="110">
        <f t="shared" si="10"/>
        <v>0</v>
      </c>
      <c r="F71" s="110">
        <f t="shared" si="10"/>
        <v>0</v>
      </c>
      <c r="G71" s="110">
        <f t="shared" si="10"/>
        <v>0</v>
      </c>
      <c r="H71" s="110">
        <f t="shared" si="10"/>
        <v>0</v>
      </c>
      <c r="I71" s="110">
        <f t="shared" si="10"/>
        <v>0</v>
      </c>
      <c r="J71" s="110">
        <f t="shared" si="10"/>
        <v>0</v>
      </c>
      <c r="K71" s="110">
        <f t="shared" si="10"/>
        <v>0</v>
      </c>
      <c r="L71" s="110">
        <f t="shared" si="10"/>
        <v>0</v>
      </c>
      <c r="M71" s="110">
        <f t="shared" si="10"/>
        <v>0</v>
      </c>
      <c r="N71" s="107">
        <f t="shared" si="10"/>
        <v>0</v>
      </c>
    </row>
    <row r="72" spans="1:14" ht="31.5">
      <c r="A72" s="79" t="s">
        <v>117</v>
      </c>
      <c r="B72" s="110">
        <v>0</v>
      </c>
      <c r="C72" s="110">
        <v>3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07">
        <v>0</v>
      </c>
    </row>
    <row r="73" spans="1:14" ht="31.5">
      <c r="A73" s="33" t="s">
        <v>111</v>
      </c>
      <c r="B73" s="108">
        <f>SUM(B74)</f>
        <v>0</v>
      </c>
      <c r="C73" s="108">
        <f aca="true" t="shared" si="11" ref="C73:M73">SUM(C74)</f>
        <v>0</v>
      </c>
      <c r="D73" s="108">
        <f t="shared" si="11"/>
        <v>0</v>
      </c>
      <c r="E73" s="108">
        <f t="shared" si="11"/>
        <v>22</v>
      </c>
      <c r="F73" s="108">
        <f t="shared" si="11"/>
        <v>18</v>
      </c>
      <c r="G73" s="108">
        <f t="shared" si="11"/>
        <v>11</v>
      </c>
      <c r="H73" s="108">
        <f t="shared" si="11"/>
        <v>7</v>
      </c>
      <c r="I73" s="108">
        <f t="shared" si="11"/>
        <v>0</v>
      </c>
      <c r="J73" s="108">
        <f t="shared" si="11"/>
        <v>0</v>
      </c>
      <c r="K73" s="108">
        <f t="shared" si="11"/>
        <v>0</v>
      </c>
      <c r="L73" s="108">
        <f t="shared" si="11"/>
        <v>0</v>
      </c>
      <c r="M73" s="108">
        <f t="shared" si="11"/>
        <v>0</v>
      </c>
      <c r="N73" s="107">
        <f>SUM(B73:M73)</f>
        <v>58</v>
      </c>
    </row>
    <row r="74" spans="1:14" ht="31.5">
      <c r="A74" s="79" t="s">
        <v>61</v>
      </c>
      <c r="B74" s="110">
        <v>0</v>
      </c>
      <c r="C74" s="110">
        <v>0</v>
      </c>
      <c r="D74" s="110">
        <v>0</v>
      </c>
      <c r="E74" s="110">
        <v>22</v>
      </c>
      <c r="F74" s="110">
        <v>18</v>
      </c>
      <c r="G74" s="110">
        <v>11</v>
      </c>
      <c r="H74" s="110">
        <v>7</v>
      </c>
      <c r="I74" s="110">
        <v>0</v>
      </c>
      <c r="J74" s="110">
        <v>0</v>
      </c>
      <c r="K74" s="110">
        <v>0</v>
      </c>
      <c r="L74" s="108">
        <v>0</v>
      </c>
      <c r="M74" s="110">
        <v>0</v>
      </c>
      <c r="N74" s="107">
        <f>SUM(B74:M74)</f>
        <v>58</v>
      </c>
    </row>
    <row r="75" spans="1:14" ht="31.5">
      <c r="A75" s="79" t="s">
        <v>136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26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  <c r="N75" s="107">
        <f>SUM(B75:M75)</f>
        <v>26</v>
      </c>
    </row>
    <row r="76" spans="1:14" ht="31.5">
      <c r="A76" s="33" t="s">
        <v>112</v>
      </c>
      <c r="B76" s="112">
        <v>218</v>
      </c>
      <c r="C76" s="112">
        <v>438</v>
      </c>
      <c r="D76" s="112">
        <v>752</v>
      </c>
      <c r="E76" s="112">
        <v>3071</v>
      </c>
      <c r="F76" s="112">
        <v>6557</v>
      </c>
      <c r="G76" s="112">
        <v>1515</v>
      </c>
      <c r="H76" s="112">
        <v>1521</v>
      </c>
      <c r="I76" s="112">
        <v>2132</v>
      </c>
      <c r="J76" s="112">
        <v>1027</v>
      </c>
      <c r="K76" s="112">
        <v>667</v>
      </c>
      <c r="L76" s="112">
        <v>725</v>
      </c>
      <c r="M76" s="112">
        <v>641</v>
      </c>
      <c r="N76" s="107">
        <f>SUM(B76:M76)</f>
        <v>19264</v>
      </c>
    </row>
    <row r="77" spans="1:14" ht="15.75">
      <c r="A77" s="116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1:14" s="82" customFormat="1" ht="15.75">
      <c r="A78" s="113" t="s">
        <v>139</v>
      </c>
      <c r="B78" s="114"/>
      <c r="C78" s="114"/>
      <c r="D78" s="114"/>
      <c r="E78" s="114"/>
      <c r="F78" s="114"/>
      <c r="G78" s="114"/>
      <c r="H78" s="114"/>
      <c r="I78" s="114"/>
      <c r="K78" s="114"/>
      <c r="L78" s="114"/>
      <c r="M78" s="114"/>
      <c r="N78" s="23"/>
    </row>
    <row r="79" spans="1:2" s="82" customFormat="1" ht="15.75">
      <c r="A79" s="241" t="s">
        <v>138</v>
      </c>
      <c r="B79" s="241"/>
    </row>
    <row r="80" spans="1:14" ht="15.75">
      <c r="A80" s="119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ht="15.75">
      <c r="A81" s="102"/>
    </row>
    <row r="82" ht="15.75">
      <c r="A82" s="102"/>
    </row>
    <row r="83" ht="15.75">
      <c r="A83" s="102"/>
    </row>
    <row r="84" ht="15.75">
      <c r="A84" s="102"/>
    </row>
    <row r="85" ht="15.75">
      <c r="A85" s="102"/>
    </row>
    <row r="86" ht="15.75">
      <c r="A86" s="102"/>
    </row>
    <row r="87" ht="15.75">
      <c r="A87" s="102"/>
    </row>
    <row r="88" ht="15.75">
      <c r="A88" s="102"/>
    </row>
    <row r="89" ht="15.75">
      <c r="A89" s="102"/>
    </row>
    <row r="90" ht="15.75">
      <c r="A90" s="102"/>
    </row>
    <row r="91" ht="15.75">
      <c r="A91" s="102"/>
    </row>
    <row r="92" ht="15.75">
      <c r="A92" s="102"/>
    </row>
    <row r="93" ht="15.75">
      <c r="A93" s="102"/>
    </row>
    <row r="94" ht="15.75">
      <c r="A94" s="102"/>
    </row>
    <row r="95" ht="15.75">
      <c r="A95" s="102"/>
    </row>
  </sheetData>
  <sheetProtection/>
  <mergeCells count="2">
    <mergeCell ref="A1:N1"/>
    <mergeCell ref="A79:B7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18"/>
  <sheetViews>
    <sheetView rightToLeft="1" zoomScalePageLayoutView="0" workbookViewId="0" topLeftCell="A1">
      <selection activeCell="A3" sqref="A3"/>
    </sheetView>
  </sheetViews>
  <sheetFormatPr defaultColWidth="9.28125" defaultRowHeight="15"/>
  <cols>
    <col min="1" max="1" width="27.7109375" style="123" customWidth="1"/>
    <col min="2" max="2" width="11.8515625" style="123" customWidth="1"/>
    <col min="3" max="3" width="10.8515625" style="123" customWidth="1"/>
    <col min="4" max="9" width="8.7109375" style="123" customWidth="1"/>
    <col min="10" max="10" width="11.7109375" style="123" customWidth="1"/>
    <col min="11" max="11" width="8.7109375" style="123" customWidth="1"/>
    <col min="12" max="12" width="12.421875" style="123" customWidth="1"/>
    <col min="13" max="14" width="11.421875" style="123" customWidth="1"/>
    <col min="15" max="16384" width="9.28125" style="123" customWidth="1"/>
  </cols>
  <sheetData>
    <row r="1" spans="1:14" s="127" customFormat="1" ht="39.75" customHeight="1" thickBot="1">
      <c r="A1" s="243" t="s">
        <v>579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s="127" customFormat="1" ht="39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06.5" customHeight="1">
      <c r="A3" s="93" t="s">
        <v>616</v>
      </c>
      <c r="B3" s="92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</row>
    <row r="4" spans="1:14" ht="30" customHeight="1">
      <c r="A4" s="27" t="s">
        <v>16</v>
      </c>
      <c r="B4" s="107">
        <f>B5+B8</f>
        <v>1282</v>
      </c>
      <c r="C4" s="107">
        <f aca="true" t="shared" si="0" ref="C4:M4">C5+C8</f>
        <v>1190</v>
      </c>
      <c r="D4" s="107">
        <f t="shared" si="0"/>
        <v>2219</v>
      </c>
      <c r="E4" s="107">
        <f t="shared" si="0"/>
        <v>3232</v>
      </c>
      <c r="F4" s="107">
        <f t="shared" si="0"/>
        <v>2332</v>
      </c>
      <c r="G4" s="107">
        <f t="shared" si="0"/>
        <v>1689</v>
      </c>
      <c r="H4" s="107">
        <f t="shared" si="0"/>
        <v>3265</v>
      </c>
      <c r="I4" s="107">
        <f t="shared" si="0"/>
        <v>2448</v>
      </c>
      <c r="J4" s="107">
        <f t="shared" si="0"/>
        <v>3740</v>
      </c>
      <c r="K4" s="107">
        <f t="shared" si="0"/>
        <v>2317</v>
      </c>
      <c r="L4" s="107">
        <f t="shared" si="0"/>
        <v>1228</v>
      </c>
      <c r="M4" s="107">
        <f t="shared" si="0"/>
        <v>2308</v>
      </c>
      <c r="N4" s="106">
        <f>SUM(B4:M4)</f>
        <v>27250</v>
      </c>
    </row>
    <row r="5" spans="1:14" ht="30" customHeight="1">
      <c r="A5" s="27" t="s">
        <v>107</v>
      </c>
      <c r="B5" s="107">
        <f>SUM(B6:B7)</f>
        <v>1097</v>
      </c>
      <c r="C5" s="107">
        <f aca="true" t="shared" si="1" ref="C5:M5">SUM(C6:C7)</f>
        <v>990</v>
      </c>
      <c r="D5" s="107">
        <f t="shared" si="1"/>
        <v>1994</v>
      </c>
      <c r="E5" s="107">
        <f t="shared" si="1"/>
        <v>2443</v>
      </c>
      <c r="F5" s="107">
        <f t="shared" si="1"/>
        <v>1665</v>
      </c>
      <c r="G5" s="107">
        <f t="shared" si="1"/>
        <v>1264</v>
      </c>
      <c r="H5" s="107">
        <f t="shared" si="1"/>
        <v>2840</v>
      </c>
      <c r="I5" s="107">
        <f t="shared" si="1"/>
        <v>422</v>
      </c>
      <c r="J5" s="107">
        <f t="shared" si="1"/>
        <v>3327</v>
      </c>
      <c r="K5" s="107">
        <f t="shared" si="1"/>
        <v>2171</v>
      </c>
      <c r="L5" s="107">
        <f t="shared" si="1"/>
        <v>1123</v>
      </c>
      <c r="M5" s="107">
        <f t="shared" si="1"/>
        <v>1667</v>
      </c>
      <c r="N5" s="107">
        <f>N6+N7</f>
        <v>21003</v>
      </c>
    </row>
    <row r="6" spans="1:14" ht="30" customHeight="1">
      <c r="A6" s="79" t="s">
        <v>104</v>
      </c>
      <c r="B6" s="110">
        <v>893</v>
      </c>
      <c r="C6" s="110">
        <v>775</v>
      </c>
      <c r="D6" s="110">
        <v>1307</v>
      </c>
      <c r="E6" s="110">
        <v>1946</v>
      </c>
      <c r="F6" s="110">
        <v>1287</v>
      </c>
      <c r="G6" s="110">
        <v>1000</v>
      </c>
      <c r="H6" s="110">
        <v>2600</v>
      </c>
      <c r="I6" s="110">
        <v>300</v>
      </c>
      <c r="J6" s="110">
        <v>2974</v>
      </c>
      <c r="K6" s="110">
        <v>531</v>
      </c>
      <c r="L6" s="110">
        <v>854</v>
      </c>
      <c r="M6" s="110">
        <v>1427</v>
      </c>
      <c r="N6" s="107">
        <f>SUM(B6:M6)</f>
        <v>15894</v>
      </c>
    </row>
    <row r="7" spans="1:14" ht="30" customHeight="1">
      <c r="A7" s="79" t="s">
        <v>0</v>
      </c>
      <c r="B7" s="110">
        <v>204</v>
      </c>
      <c r="C7" s="110">
        <v>215</v>
      </c>
      <c r="D7" s="110">
        <v>687</v>
      </c>
      <c r="E7" s="110">
        <v>497</v>
      </c>
      <c r="F7" s="110">
        <v>378</v>
      </c>
      <c r="G7" s="110">
        <v>264</v>
      </c>
      <c r="H7" s="110">
        <v>240</v>
      </c>
      <c r="I7" s="110">
        <v>122</v>
      </c>
      <c r="J7" s="110">
        <v>353</v>
      </c>
      <c r="K7" s="110">
        <v>1640</v>
      </c>
      <c r="L7" s="110">
        <v>269</v>
      </c>
      <c r="M7" s="110">
        <v>240</v>
      </c>
      <c r="N7" s="107">
        <f>SUM(B7:M7)</f>
        <v>5109</v>
      </c>
    </row>
    <row r="8" spans="1:14" ht="30" customHeight="1">
      <c r="A8" s="33" t="s">
        <v>1</v>
      </c>
      <c r="B8" s="112">
        <v>185</v>
      </c>
      <c r="C8" s="112">
        <v>200</v>
      </c>
      <c r="D8" s="112">
        <v>225</v>
      </c>
      <c r="E8" s="112">
        <v>789</v>
      </c>
      <c r="F8" s="112">
        <v>667</v>
      </c>
      <c r="G8" s="112">
        <v>425</v>
      </c>
      <c r="H8" s="112">
        <v>425</v>
      </c>
      <c r="I8" s="112">
        <v>2026</v>
      </c>
      <c r="J8" s="112">
        <v>413</v>
      </c>
      <c r="K8" s="112">
        <v>146</v>
      </c>
      <c r="L8" s="112">
        <v>105</v>
      </c>
      <c r="M8" s="112">
        <v>641</v>
      </c>
      <c r="N8" s="107">
        <f>SUM(B8:M8)</f>
        <v>6247</v>
      </c>
    </row>
    <row r="9" spans="1:14" ht="15.75">
      <c r="A9" s="116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s="82" customFormat="1" ht="15.75">
      <c r="A10" s="113" t="s">
        <v>139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23"/>
    </row>
    <row r="11" spans="1:2" s="82" customFormat="1" ht="15.75">
      <c r="A11" s="241" t="s">
        <v>138</v>
      </c>
      <c r="B11" s="241"/>
    </row>
    <row r="12" ht="15.75">
      <c r="N12" s="125"/>
    </row>
    <row r="18" ht="15.75">
      <c r="C18" s="126"/>
    </row>
  </sheetData>
  <sheetProtection/>
  <mergeCells count="2">
    <mergeCell ref="A1:N1"/>
    <mergeCell ref="A11:B11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50"/>
  <sheetViews>
    <sheetView rightToLeft="1" zoomScalePageLayoutView="0" workbookViewId="0" topLeftCell="A1">
      <selection activeCell="A52" sqref="A52"/>
    </sheetView>
  </sheetViews>
  <sheetFormatPr defaultColWidth="9.28125" defaultRowHeight="15"/>
  <cols>
    <col min="1" max="1" width="27.140625" style="78" customWidth="1"/>
    <col min="2" max="2" width="14.28125" style="78" customWidth="1"/>
    <col min="3" max="3" width="11.57421875" style="78" customWidth="1"/>
    <col min="4" max="9" width="8.7109375" style="78" customWidth="1"/>
    <col min="10" max="10" width="11.7109375" style="78" customWidth="1"/>
    <col min="11" max="11" width="8.7109375" style="78" customWidth="1"/>
    <col min="12" max="12" width="12.00390625" style="78" customWidth="1"/>
    <col min="13" max="13" width="11.140625" style="78" customWidth="1"/>
    <col min="14" max="14" width="8.7109375" style="78" customWidth="1"/>
    <col min="15" max="16384" width="9.28125" style="78" customWidth="1"/>
  </cols>
  <sheetData>
    <row r="1" spans="1:14" s="115" customFormat="1" ht="39.75" customHeight="1" thickBot="1">
      <c r="A1" s="244" t="s">
        <v>580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s="115" customFormat="1" ht="39.75" customHeight="1">
      <c r="A2" s="8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s="15" customFormat="1" ht="102" customHeight="1">
      <c r="A3" s="93" t="s">
        <v>616</v>
      </c>
      <c r="B3" s="92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</row>
    <row r="4" spans="1:14" s="15" customFormat="1" ht="30" customHeight="1">
      <c r="A4" s="27" t="s">
        <v>16</v>
      </c>
      <c r="B4" s="107">
        <f aca="true" t="shared" si="0" ref="B4:M4">B5+B7+B9+B15+B25+B46</f>
        <v>457</v>
      </c>
      <c r="C4" s="107">
        <f t="shared" si="0"/>
        <v>279</v>
      </c>
      <c r="D4" s="107">
        <f t="shared" si="0"/>
        <v>945</v>
      </c>
      <c r="E4" s="107">
        <f t="shared" si="0"/>
        <v>1238</v>
      </c>
      <c r="F4" s="107">
        <f t="shared" si="0"/>
        <v>1862</v>
      </c>
      <c r="G4" s="107">
        <f t="shared" si="0"/>
        <v>895</v>
      </c>
      <c r="H4" s="107">
        <f t="shared" si="0"/>
        <v>1373</v>
      </c>
      <c r="I4" s="107">
        <f t="shared" si="0"/>
        <v>1475</v>
      </c>
      <c r="J4" s="107">
        <f t="shared" si="0"/>
        <v>1248</v>
      </c>
      <c r="K4" s="107">
        <f t="shared" si="0"/>
        <v>1055</v>
      </c>
      <c r="L4" s="107">
        <f t="shared" si="0"/>
        <v>527</v>
      </c>
      <c r="M4" s="107">
        <f t="shared" si="0"/>
        <v>513</v>
      </c>
      <c r="N4" s="106">
        <f>SUM(B4:M4)</f>
        <v>11867</v>
      </c>
    </row>
    <row r="5" spans="1:14" s="15" customFormat="1" ht="30" customHeight="1">
      <c r="A5" s="33" t="s">
        <v>104</v>
      </c>
      <c r="B5" s="107">
        <f aca="true" t="shared" si="1" ref="B5:N5">SUM(B6:B6)</f>
        <v>334</v>
      </c>
      <c r="C5" s="107">
        <f t="shared" si="1"/>
        <v>186</v>
      </c>
      <c r="D5" s="107">
        <f t="shared" si="1"/>
        <v>770</v>
      </c>
      <c r="E5" s="107">
        <f t="shared" si="1"/>
        <v>922</v>
      </c>
      <c r="F5" s="107">
        <f t="shared" si="1"/>
        <v>1453</v>
      </c>
      <c r="G5" s="107">
        <f t="shared" si="1"/>
        <v>668</v>
      </c>
      <c r="H5" s="107">
        <f t="shared" si="1"/>
        <v>1075</v>
      </c>
      <c r="I5" s="107">
        <f t="shared" si="1"/>
        <v>1258</v>
      </c>
      <c r="J5" s="107">
        <f t="shared" si="1"/>
        <v>981</v>
      </c>
      <c r="K5" s="107">
        <f t="shared" si="1"/>
        <v>667</v>
      </c>
      <c r="L5" s="107">
        <f t="shared" si="1"/>
        <v>380</v>
      </c>
      <c r="M5" s="107">
        <f t="shared" si="1"/>
        <v>386</v>
      </c>
      <c r="N5" s="107">
        <f t="shared" si="1"/>
        <v>9080</v>
      </c>
    </row>
    <row r="6" spans="1:14" ht="30" customHeight="1">
      <c r="A6" s="76" t="s">
        <v>18</v>
      </c>
      <c r="B6" s="110">
        <v>334</v>
      </c>
      <c r="C6" s="110">
        <v>186</v>
      </c>
      <c r="D6" s="110">
        <v>770</v>
      </c>
      <c r="E6" s="110">
        <v>922</v>
      </c>
      <c r="F6" s="110">
        <v>1453</v>
      </c>
      <c r="G6" s="110">
        <v>668</v>
      </c>
      <c r="H6" s="110">
        <v>1075</v>
      </c>
      <c r="I6" s="110">
        <v>1258</v>
      </c>
      <c r="J6" s="110">
        <v>981</v>
      </c>
      <c r="K6" s="110">
        <v>667</v>
      </c>
      <c r="L6" s="110">
        <v>380</v>
      </c>
      <c r="M6" s="110">
        <v>386</v>
      </c>
      <c r="N6" s="107">
        <f>SUM(B6:M6)</f>
        <v>9080</v>
      </c>
    </row>
    <row r="7" spans="1:14" ht="30" customHeight="1">
      <c r="A7" s="33" t="s">
        <v>116</v>
      </c>
      <c r="B7" s="112">
        <f>SUM(B8)</f>
        <v>3</v>
      </c>
      <c r="C7" s="112">
        <f aca="true" t="shared" si="2" ref="C7:M7">SUM(C8)</f>
        <v>0</v>
      </c>
      <c r="D7" s="112">
        <f t="shared" si="2"/>
        <v>0</v>
      </c>
      <c r="E7" s="112">
        <f t="shared" si="2"/>
        <v>0</v>
      </c>
      <c r="F7" s="112">
        <f t="shared" si="2"/>
        <v>0</v>
      </c>
      <c r="G7" s="112">
        <f t="shared" si="2"/>
        <v>0</v>
      </c>
      <c r="H7" s="112">
        <f t="shared" si="2"/>
        <v>0</v>
      </c>
      <c r="I7" s="112">
        <f t="shared" si="2"/>
        <v>0</v>
      </c>
      <c r="J7" s="112">
        <f t="shared" si="2"/>
        <v>0</v>
      </c>
      <c r="K7" s="112">
        <f t="shared" si="2"/>
        <v>0</v>
      </c>
      <c r="L7" s="112">
        <f t="shared" si="2"/>
        <v>0</v>
      </c>
      <c r="M7" s="112">
        <f t="shared" si="2"/>
        <v>0</v>
      </c>
      <c r="N7" s="112">
        <f>SUM(N8)</f>
        <v>3</v>
      </c>
    </row>
    <row r="8" spans="1:14" ht="30" customHeight="1">
      <c r="A8" s="79" t="s">
        <v>117</v>
      </c>
      <c r="B8" s="110">
        <v>3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07">
        <f>SUM(B8:M8)</f>
        <v>3</v>
      </c>
    </row>
    <row r="9" spans="1:14" ht="30" customHeight="1">
      <c r="A9" s="33" t="s">
        <v>108</v>
      </c>
      <c r="B9" s="120">
        <f aca="true" t="shared" si="3" ref="B9:N9">SUM(B10:B14)</f>
        <v>12</v>
      </c>
      <c r="C9" s="120">
        <f t="shared" si="3"/>
        <v>0</v>
      </c>
      <c r="D9" s="120">
        <f t="shared" si="3"/>
        <v>4</v>
      </c>
      <c r="E9" s="120">
        <f t="shared" si="3"/>
        <v>6</v>
      </c>
      <c r="F9" s="120">
        <f t="shared" si="3"/>
        <v>10</v>
      </c>
      <c r="G9" s="120">
        <f t="shared" si="3"/>
        <v>2</v>
      </c>
      <c r="H9" s="120">
        <f t="shared" si="3"/>
        <v>5</v>
      </c>
      <c r="I9" s="120">
        <f t="shared" si="3"/>
        <v>4</v>
      </c>
      <c r="J9" s="120">
        <f t="shared" si="3"/>
        <v>6</v>
      </c>
      <c r="K9" s="120">
        <f t="shared" si="3"/>
        <v>4</v>
      </c>
      <c r="L9" s="112">
        <f t="shared" si="3"/>
        <v>0</v>
      </c>
      <c r="M9" s="120">
        <f t="shared" si="3"/>
        <v>2</v>
      </c>
      <c r="N9" s="120">
        <f t="shared" si="3"/>
        <v>55</v>
      </c>
    </row>
    <row r="10" spans="1:14" ht="30" customHeight="1">
      <c r="A10" s="79" t="s">
        <v>42</v>
      </c>
      <c r="B10" s="110">
        <v>9</v>
      </c>
      <c r="C10" s="110">
        <v>0</v>
      </c>
      <c r="D10" s="110">
        <v>4</v>
      </c>
      <c r="E10" s="110">
        <v>0</v>
      </c>
      <c r="F10" s="110">
        <v>10</v>
      </c>
      <c r="G10" s="110">
        <v>2</v>
      </c>
      <c r="H10" s="110">
        <v>5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07">
        <f aca="true" t="shared" si="4" ref="N10:N24">SUM(B10:M10)</f>
        <v>30</v>
      </c>
    </row>
    <row r="11" spans="1:14" ht="30" customHeight="1">
      <c r="A11" s="79" t="s">
        <v>44</v>
      </c>
      <c r="B11" s="110">
        <v>3</v>
      </c>
      <c r="C11" s="110">
        <v>0</v>
      </c>
      <c r="D11" s="110">
        <v>0</v>
      </c>
      <c r="E11" s="110">
        <v>2</v>
      </c>
      <c r="F11" s="110">
        <v>0</v>
      </c>
      <c r="G11" s="110">
        <v>0</v>
      </c>
      <c r="H11" s="110">
        <v>0</v>
      </c>
      <c r="I11" s="110">
        <v>4</v>
      </c>
      <c r="J11" s="110">
        <v>6</v>
      </c>
      <c r="K11" s="110">
        <v>4</v>
      </c>
      <c r="L11" s="110">
        <v>0</v>
      </c>
      <c r="M11" s="110">
        <v>0</v>
      </c>
      <c r="N11" s="107">
        <f t="shared" si="4"/>
        <v>19</v>
      </c>
    </row>
    <row r="12" spans="1:14" ht="30" customHeight="1">
      <c r="A12" s="79" t="s">
        <v>46</v>
      </c>
      <c r="B12" s="110">
        <v>0</v>
      </c>
      <c r="C12" s="110">
        <v>0</v>
      </c>
      <c r="D12" s="110">
        <v>0</v>
      </c>
      <c r="E12" s="110">
        <v>4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2</v>
      </c>
      <c r="N12" s="107">
        <f t="shared" si="4"/>
        <v>6</v>
      </c>
    </row>
    <row r="13" spans="1:14" ht="30" customHeight="1">
      <c r="A13" s="79" t="s">
        <v>60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07">
        <f t="shared" si="4"/>
        <v>0</v>
      </c>
    </row>
    <row r="14" spans="1:14" ht="30" customHeight="1">
      <c r="A14" s="79" t="s">
        <v>47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07">
        <f t="shared" si="4"/>
        <v>0</v>
      </c>
    </row>
    <row r="15" spans="1:14" ht="30" customHeight="1">
      <c r="A15" s="111" t="s">
        <v>109</v>
      </c>
      <c r="B15" s="120">
        <f aca="true" t="shared" si="5" ref="B15:M15">SUM(B16:B24)</f>
        <v>2</v>
      </c>
      <c r="C15" s="120">
        <f t="shared" si="5"/>
        <v>7</v>
      </c>
      <c r="D15" s="120">
        <f t="shared" si="5"/>
        <v>14</v>
      </c>
      <c r="E15" s="120">
        <f t="shared" si="5"/>
        <v>4</v>
      </c>
      <c r="F15" s="120">
        <f t="shared" si="5"/>
        <v>66</v>
      </c>
      <c r="G15" s="120">
        <f t="shared" si="5"/>
        <v>17</v>
      </c>
      <c r="H15" s="120">
        <f t="shared" si="5"/>
        <v>2</v>
      </c>
      <c r="I15" s="120">
        <f t="shared" si="5"/>
        <v>1</v>
      </c>
      <c r="J15" s="120">
        <f t="shared" si="5"/>
        <v>11</v>
      </c>
      <c r="K15" s="120">
        <f t="shared" si="5"/>
        <v>9</v>
      </c>
      <c r="L15" s="112">
        <f t="shared" si="5"/>
        <v>20</v>
      </c>
      <c r="M15" s="120">
        <f t="shared" si="5"/>
        <v>11</v>
      </c>
      <c r="N15" s="107">
        <f t="shared" si="4"/>
        <v>164</v>
      </c>
    </row>
    <row r="16" spans="1:14" ht="30" customHeight="1">
      <c r="A16" s="79" t="s">
        <v>113</v>
      </c>
      <c r="B16" s="110">
        <v>0</v>
      </c>
      <c r="C16" s="110">
        <v>0</v>
      </c>
      <c r="D16" s="110">
        <v>0</v>
      </c>
      <c r="E16" s="110">
        <v>0</v>
      </c>
      <c r="F16" s="110">
        <v>12</v>
      </c>
      <c r="G16" s="110">
        <v>9</v>
      </c>
      <c r="H16" s="110">
        <v>2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07">
        <f t="shared" si="4"/>
        <v>23</v>
      </c>
    </row>
    <row r="17" spans="1:14" ht="30" customHeight="1">
      <c r="A17" s="79" t="s">
        <v>52</v>
      </c>
      <c r="B17" s="110">
        <v>2</v>
      </c>
      <c r="C17" s="110">
        <v>7</v>
      </c>
      <c r="D17" s="110">
        <v>7</v>
      </c>
      <c r="E17" s="110">
        <v>0</v>
      </c>
      <c r="F17" s="110">
        <v>22</v>
      </c>
      <c r="G17" s="110">
        <v>0</v>
      </c>
      <c r="H17" s="110">
        <v>0</v>
      </c>
      <c r="I17" s="110">
        <v>1</v>
      </c>
      <c r="J17" s="110">
        <v>11</v>
      </c>
      <c r="K17" s="110">
        <v>9</v>
      </c>
      <c r="L17" s="110">
        <v>20</v>
      </c>
      <c r="M17" s="110">
        <v>9</v>
      </c>
      <c r="N17" s="107">
        <f t="shared" si="4"/>
        <v>88</v>
      </c>
    </row>
    <row r="18" spans="1:14" ht="30" customHeight="1">
      <c r="A18" s="79" t="s">
        <v>51</v>
      </c>
      <c r="B18" s="110">
        <v>0</v>
      </c>
      <c r="C18" s="110">
        <v>0</v>
      </c>
      <c r="D18" s="110">
        <v>7</v>
      </c>
      <c r="E18" s="110">
        <v>0</v>
      </c>
      <c r="F18" s="110">
        <v>0</v>
      </c>
      <c r="G18" s="110">
        <v>4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07">
        <f t="shared" si="4"/>
        <v>11</v>
      </c>
    </row>
    <row r="19" spans="1:14" ht="30" customHeight="1">
      <c r="A19" s="79" t="s">
        <v>541</v>
      </c>
      <c r="B19" s="110">
        <v>0</v>
      </c>
      <c r="C19" s="110">
        <v>0</v>
      </c>
      <c r="D19" s="110">
        <v>0</v>
      </c>
      <c r="E19" s="110">
        <v>0</v>
      </c>
      <c r="F19" s="110">
        <v>2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07">
        <f t="shared" si="4"/>
        <v>2</v>
      </c>
    </row>
    <row r="20" spans="1:14" ht="30" customHeight="1">
      <c r="A20" s="79" t="s">
        <v>542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4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07">
        <f t="shared" si="4"/>
        <v>4</v>
      </c>
    </row>
    <row r="21" spans="1:14" ht="30" customHeight="1">
      <c r="A21" s="79" t="s">
        <v>63</v>
      </c>
      <c r="B21" s="110">
        <v>0</v>
      </c>
      <c r="C21" s="110">
        <v>0</v>
      </c>
      <c r="D21" s="110">
        <v>0</v>
      </c>
      <c r="E21" s="110">
        <v>0</v>
      </c>
      <c r="F21" s="110">
        <v>30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07">
        <f t="shared" si="4"/>
        <v>30</v>
      </c>
    </row>
    <row r="22" spans="1:14" ht="30" customHeight="1">
      <c r="A22" s="79" t="s">
        <v>56</v>
      </c>
      <c r="B22" s="110">
        <v>0</v>
      </c>
      <c r="C22" s="110">
        <v>0</v>
      </c>
      <c r="D22" s="110">
        <v>0</v>
      </c>
      <c r="E22" s="110">
        <v>4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07">
        <f t="shared" si="4"/>
        <v>4</v>
      </c>
    </row>
    <row r="23" spans="1:14" ht="30" customHeight="1">
      <c r="A23" s="79" t="s">
        <v>65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07">
        <f t="shared" si="4"/>
        <v>0</v>
      </c>
    </row>
    <row r="24" spans="1:14" ht="30" customHeight="1">
      <c r="A24" s="79" t="s">
        <v>54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2</v>
      </c>
      <c r="N24" s="107">
        <f t="shared" si="4"/>
        <v>2</v>
      </c>
    </row>
    <row r="25" spans="1:14" ht="44.25" customHeight="1">
      <c r="A25" s="33" t="s">
        <v>617</v>
      </c>
      <c r="B25" s="120">
        <f aca="true" t="shared" si="6" ref="B25:M25">SUM(B26:B45)</f>
        <v>106</v>
      </c>
      <c r="C25" s="120">
        <f t="shared" si="6"/>
        <v>86</v>
      </c>
      <c r="D25" s="120">
        <f t="shared" si="6"/>
        <v>157</v>
      </c>
      <c r="E25" s="120">
        <f t="shared" si="6"/>
        <v>306</v>
      </c>
      <c r="F25" s="120">
        <f t="shared" si="6"/>
        <v>333</v>
      </c>
      <c r="G25" s="120">
        <f t="shared" si="6"/>
        <v>208</v>
      </c>
      <c r="H25" s="120">
        <f t="shared" si="6"/>
        <v>289</v>
      </c>
      <c r="I25" s="120">
        <f t="shared" si="6"/>
        <v>210</v>
      </c>
      <c r="J25" s="120">
        <f t="shared" si="6"/>
        <v>250</v>
      </c>
      <c r="K25" s="120">
        <f t="shared" si="6"/>
        <v>375</v>
      </c>
      <c r="L25" s="112">
        <f t="shared" si="6"/>
        <v>127</v>
      </c>
      <c r="M25" s="120">
        <f t="shared" si="6"/>
        <v>114</v>
      </c>
      <c r="N25" s="107">
        <f>SUM(B25:M25)</f>
        <v>2561</v>
      </c>
    </row>
    <row r="26" spans="1:14" ht="30" customHeight="1">
      <c r="A26" s="79" t="s">
        <v>86</v>
      </c>
      <c r="B26" s="110">
        <v>63</v>
      </c>
      <c r="C26" s="110">
        <v>45</v>
      </c>
      <c r="D26" s="110">
        <v>95</v>
      </c>
      <c r="E26" s="110">
        <v>162</v>
      </c>
      <c r="F26" s="110">
        <v>244</v>
      </c>
      <c r="G26" s="110">
        <v>138</v>
      </c>
      <c r="H26" s="110">
        <v>154</v>
      </c>
      <c r="I26" s="110">
        <v>161</v>
      </c>
      <c r="J26" s="110">
        <v>146</v>
      </c>
      <c r="K26" s="110">
        <v>244</v>
      </c>
      <c r="L26" s="110">
        <v>90</v>
      </c>
      <c r="M26" s="110">
        <v>77</v>
      </c>
      <c r="N26" s="107">
        <f aca="true" t="shared" si="7" ref="N26:N45">SUM(B26:M26)</f>
        <v>1619</v>
      </c>
    </row>
    <row r="27" spans="1:14" s="15" customFormat="1" ht="30" customHeight="1">
      <c r="A27" s="79" t="s">
        <v>87</v>
      </c>
      <c r="B27" s="110">
        <v>2</v>
      </c>
      <c r="C27" s="110">
        <v>0</v>
      </c>
      <c r="D27" s="110">
        <v>3</v>
      </c>
      <c r="E27" s="110">
        <v>19</v>
      </c>
      <c r="F27" s="110">
        <v>21</v>
      </c>
      <c r="G27" s="110">
        <v>8</v>
      </c>
      <c r="H27" s="110">
        <v>8</v>
      </c>
      <c r="I27" s="110">
        <v>2</v>
      </c>
      <c r="J27" s="110">
        <v>14</v>
      </c>
      <c r="K27" s="110">
        <v>13</v>
      </c>
      <c r="L27" s="110">
        <v>4</v>
      </c>
      <c r="M27" s="110">
        <v>4</v>
      </c>
      <c r="N27" s="107">
        <f t="shared" si="7"/>
        <v>98</v>
      </c>
    </row>
    <row r="28" spans="1:14" ht="30" customHeight="1">
      <c r="A28" s="79" t="s">
        <v>89</v>
      </c>
      <c r="B28" s="110">
        <v>14</v>
      </c>
      <c r="C28" s="110">
        <v>2</v>
      </c>
      <c r="D28" s="110">
        <v>0</v>
      </c>
      <c r="E28" s="110">
        <v>45</v>
      </c>
      <c r="F28" s="110">
        <v>7</v>
      </c>
      <c r="G28" s="110">
        <v>2</v>
      </c>
      <c r="H28" s="110">
        <v>5</v>
      </c>
      <c r="I28" s="110">
        <v>5</v>
      </c>
      <c r="J28" s="110">
        <v>34</v>
      </c>
      <c r="K28" s="110">
        <v>1</v>
      </c>
      <c r="L28" s="110">
        <v>4</v>
      </c>
      <c r="M28" s="110">
        <v>0</v>
      </c>
      <c r="N28" s="107">
        <f t="shared" si="7"/>
        <v>119</v>
      </c>
    </row>
    <row r="29" spans="1:14" ht="30" customHeight="1">
      <c r="A29" s="79" t="s">
        <v>88</v>
      </c>
      <c r="B29" s="110">
        <v>18</v>
      </c>
      <c r="C29" s="110">
        <v>27</v>
      </c>
      <c r="D29" s="110">
        <v>22</v>
      </c>
      <c r="E29" s="110">
        <v>24</v>
      </c>
      <c r="F29" s="110">
        <v>39</v>
      </c>
      <c r="G29" s="110">
        <v>36</v>
      </c>
      <c r="H29" s="110">
        <v>96</v>
      </c>
      <c r="I29" s="110">
        <v>28</v>
      </c>
      <c r="J29" s="110">
        <v>43</v>
      </c>
      <c r="K29" s="110">
        <v>34</v>
      </c>
      <c r="L29" s="110">
        <v>16</v>
      </c>
      <c r="M29" s="110">
        <v>30</v>
      </c>
      <c r="N29" s="107">
        <f t="shared" si="7"/>
        <v>413</v>
      </c>
    </row>
    <row r="30" spans="1:14" ht="30" customHeight="1">
      <c r="A30" s="79" t="s">
        <v>91</v>
      </c>
      <c r="B30" s="110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07">
        <f t="shared" si="7"/>
        <v>1</v>
      </c>
    </row>
    <row r="31" spans="1:14" ht="30" customHeight="1">
      <c r="A31" s="79" t="s">
        <v>92</v>
      </c>
      <c r="B31" s="110">
        <v>6</v>
      </c>
      <c r="C31" s="110">
        <v>0</v>
      </c>
      <c r="D31" s="110">
        <v>16</v>
      </c>
      <c r="E31" s="110">
        <v>0</v>
      </c>
      <c r="F31" s="110">
        <v>4</v>
      </c>
      <c r="G31" s="110">
        <v>19</v>
      </c>
      <c r="H31" s="110">
        <v>8</v>
      </c>
      <c r="I31" s="110">
        <v>5</v>
      </c>
      <c r="J31" s="110">
        <v>0</v>
      </c>
      <c r="K31" s="110">
        <v>3</v>
      </c>
      <c r="L31" s="110">
        <v>6</v>
      </c>
      <c r="M31" s="110">
        <v>0</v>
      </c>
      <c r="N31" s="107">
        <f t="shared" si="7"/>
        <v>67</v>
      </c>
    </row>
    <row r="32" spans="1:14" ht="30" customHeight="1">
      <c r="A32" s="79" t="s">
        <v>68</v>
      </c>
      <c r="B32" s="110">
        <v>2</v>
      </c>
      <c r="C32" s="110">
        <v>0</v>
      </c>
      <c r="D32" s="110">
        <v>14</v>
      </c>
      <c r="E32" s="110">
        <v>14</v>
      </c>
      <c r="F32" s="110">
        <v>9</v>
      </c>
      <c r="G32" s="110">
        <v>5</v>
      </c>
      <c r="H32" s="110">
        <v>18</v>
      </c>
      <c r="I32" s="110">
        <v>9</v>
      </c>
      <c r="J32" s="110">
        <v>13</v>
      </c>
      <c r="K32" s="110">
        <v>19</v>
      </c>
      <c r="L32" s="110">
        <v>2</v>
      </c>
      <c r="M32" s="110">
        <v>3</v>
      </c>
      <c r="N32" s="107">
        <f t="shared" si="7"/>
        <v>108</v>
      </c>
    </row>
    <row r="33" spans="1:14" ht="30" customHeight="1">
      <c r="A33" s="79" t="s">
        <v>94</v>
      </c>
      <c r="B33" s="110">
        <v>0</v>
      </c>
      <c r="C33" s="110">
        <v>12</v>
      </c>
      <c r="D33" s="110">
        <v>0</v>
      </c>
      <c r="E33" s="110">
        <v>3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07">
        <f t="shared" si="7"/>
        <v>15</v>
      </c>
    </row>
    <row r="34" spans="1:14" ht="30" customHeight="1">
      <c r="A34" s="79" t="s">
        <v>93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3</v>
      </c>
      <c r="M34" s="110">
        <v>0</v>
      </c>
      <c r="N34" s="107">
        <f t="shared" si="7"/>
        <v>3</v>
      </c>
    </row>
    <row r="35" spans="1:14" ht="30" customHeight="1">
      <c r="A35" s="79" t="s">
        <v>114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2</v>
      </c>
      <c r="M35" s="110">
        <v>0</v>
      </c>
      <c r="N35" s="107">
        <f t="shared" si="7"/>
        <v>2</v>
      </c>
    </row>
    <row r="36" spans="1:14" ht="30" customHeight="1">
      <c r="A36" s="79" t="s">
        <v>95</v>
      </c>
      <c r="B36" s="110">
        <v>0</v>
      </c>
      <c r="C36" s="110">
        <v>0</v>
      </c>
      <c r="D36" s="110">
        <v>0</v>
      </c>
      <c r="E36" s="110">
        <v>5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16</v>
      </c>
      <c r="L36" s="110">
        <v>0</v>
      </c>
      <c r="M36" s="110">
        <v>0</v>
      </c>
      <c r="N36" s="107">
        <f t="shared" si="7"/>
        <v>21</v>
      </c>
    </row>
    <row r="37" spans="1:14" ht="30" customHeight="1">
      <c r="A37" s="79" t="s">
        <v>71</v>
      </c>
      <c r="B37" s="110">
        <v>0</v>
      </c>
      <c r="C37" s="110">
        <v>0</v>
      </c>
      <c r="D37" s="110">
        <v>0</v>
      </c>
      <c r="E37" s="110">
        <v>19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07">
        <f t="shared" si="7"/>
        <v>19</v>
      </c>
    </row>
    <row r="38" spans="1:14" ht="30" customHeight="1">
      <c r="A38" s="79" t="s">
        <v>76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07">
        <f t="shared" si="7"/>
        <v>0</v>
      </c>
    </row>
    <row r="39" spans="1:14" ht="30" customHeight="1">
      <c r="A39" s="79" t="s">
        <v>69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07">
        <f t="shared" si="7"/>
        <v>0</v>
      </c>
    </row>
    <row r="40" spans="1:14" ht="30" customHeight="1">
      <c r="A40" s="79" t="s">
        <v>81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07">
        <f t="shared" si="7"/>
        <v>0</v>
      </c>
    </row>
    <row r="41" spans="1:14" ht="31.5">
      <c r="A41" s="79" t="s">
        <v>71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07">
        <f t="shared" si="7"/>
        <v>0</v>
      </c>
    </row>
    <row r="42" spans="1:14" ht="31.5">
      <c r="A42" s="79" t="s">
        <v>74</v>
      </c>
      <c r="B42" s="110">
        <v>0</v>
      </c>
      <c r="C42" s="110">
        <v>0</v>
      </c>
      <c r="D42" s="110">
        <v>0</v>
      </c>
      <c r="E42" s="110">
        <v>0</v>
      </c>
      <c r="F42" s="110">
        <v>9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07">
        <f t="shared" si="7"/>
        <v>9</v>
      </c>
    </row>
    <row r="43" spans="1:14" ht="31.5">
      <c r="A43" s="79" t="s">
        <v>79</v>
      </c>
      <c r="B43" s="110">
        <v>0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07">
        <f t="shared" si="7"/>
        <v>0</v>
      </c>
    </row>
    <row r="44" spans="1:14" ht="31.5">
      <c r="A44" s="79" t="s">
        <v>78</v>
      </c>
      <c r="B44" s="110">
        <v>0</v>
      </c>
      <c r="C44" s="110">
        <v>0</v>
      </c>
      <c r="D44" s="110">
        <v>7</v>
      </c>
      <c r="E44" s="110">
        <v>15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45</v>
      </c>
      <c r="L44" s="110">
        <v>0</v>
      </c>
      <c r="M44" s="110">
        <v>0</v>
      </c>
      <c r="N44" s="107">
        <f t="shared" si="7"/>
        <v>67</v>
      </c>
    </row>
    <row r="45" spans="1:14" ht="31.5">
      <c r="A45" s="79" t="s">
        <v>70</v>
      </c>
      <c r="B45" s="110">
        <v>0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07">
        <f t="shared" si="7"/>
        <v>0</v>
      </c>
    </row>
    <row r="46" spans="1:14" ht="33.75" customHeight="1">
      <c r="A46" s="33" t="s">
        <v>618</v>
      </c>
      <c r="B46" s="129">
        <f>SUM(B47)</f>
        <v>0</v>
      </c>
      <c r="C46" s="129">
        <f aca="true" t="shared" si="8" ref="C46:M46">SUM(C47)</f>
        <v>0</v>
      </c>
      <c r="D46" s="129">
        <f t="shared" si="8"/>
        <v>0</v>
      </c>
      <c r="E46" s="129">
        <f t="shared" si="8"/>
        <v>0</v>
      </c>
      <c r="F46" s="129">
        <f t="shared" si="8"/>
        <v>0</v>
      </c>
      <c r="G46" s="129">
        <f t="shared" si="8"/>
        <v>0</v>
      </c>
      <c r="H46" s="129">
        <f t="shared" si="8"/>
        <v>2</v>
      </c>
      <c r="I46" s="129">
        <f t="shared" si="8"/>
        <v>2</v>
      </c>
      <c r="J46" s="129">
        <f t="shared" si="8"/>
        <v>0</v>
      </c>
      <c r="K46" s="129">
        <f t="shared" si="8"/>
        <v>0</v>
      </c>
      <c r="L46" s="130">
        <f t="shared" si="8"/>
        <v>0</v>
      </c>
      <c r="M46" s="129">
        <f t="shared" si="8"/>
        <v>0</v>
      </c>
      <c r="N46" s="129">
        <f>SUM(N47)</f>
        <v>4</v>
      </c>
    </row>
    <row r="47" spans="1:14" ht="31.5">
      <c r="A47" s="79" t="s">
        <v>61</v>
      </c>
      <c r="B47" s="131">
        <v>0</v>
      </c>
      <c r="C47" s="131">
        <v>0</v>
      </c>
      <c r="D47" s="132">
        <v>0</v>
      </c>
      <c r="E47" s="132">
        <v>0</v>
      </c>
      <c r="F47" s="131">
        <v>0</v>
      </c>
      <c r="G47" s="131">
        <v>0</v>
      </c>
      <c r="H47" s="131">
        <v>2</v>
      </c>
      <c r="I47" s="132">
        <v>2</v>
      </c>
      <c r="J47" s="132">
        <v>0</v>
      </c>
      <c r="K47" s="131">
        <v>0</v>
      </c>
      <c r="L47" s="131">
        <v>0</v>
      </c>
      <c r="M47" s="132">
        <v>0</v>
      </c>
      <c r="N47" s="107">
        <f>SUM(B47:M47)</f>
        <v>4</v>
      </c>
    </row>
    <row r="48" spans="1:14" ht="15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s="82" customFormat="1" ht="15.75">
      <c r="A49" s="113" t="s">
        <v>139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23"/>
    </row>
    <row r="50" spans="1:2" s="82" customFormat="1" ht="15.75">
      <c r="A50" s="241" t="s">
        <v>138</v>
      </c>
      <c r="B50" s="241"/>
    </row>
  </sheetData>
  <sheetProtection/>
  <mergeCells count="2">
    <mergeCell ref="A1:N1"/>
    <mergeCell ref="A50:B5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79"/>
  <sheetViews>
    <sheetView rightToLeft="1" zoomScalePageLayoutView="0" workbookViewId="0" topLeftCell="A1">
      <selection activeCell="A3" sqref="A3"/>
    </sheetView>
  </sheetViews>
  <sheetFormatPr defaultColWidth="9.28125" defaultRowHeight="15"/>
  <cols>
    <col min="1" max="1" width="24.8515625" style="78" customWidth="1"/>
    <col min="2" max="2" width="14.00390625" style="78" customWidth="1"/>
    <col min="3" max="3" width="11.57421875" style="78" customWidth="1"/>
    <col min="4" max="9" width="8.7109375" style="78" customWidth="1"/>
    <col min="10" max="10" width="11.140625" style="78" customWidth="1"/>
    <col min="11" max="11" width="9.8515625" style="78" customWidth="1"/>
    <col min="12" max="12" width="12.00390625" style="78" customWidth="1"/>
    <col min="13" max="13" width="10.8515625" style="78" customWidth="1"/>
    <col min="14" max="14" width="8.7109375" style="78" customWidth="1"/>
    <col min="15" max="16384" width="9.28125" style="78" customWidth="1"/>
  </cols>
  <sheetData>
    <row r="1" spans="1:14" s="115" customFormat="1" ht="39.75" customHeight="1" thickBot="1">
      <c r="A1" s="244" t="s">
        <v>581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s="100" customFormat="1" ht="39.75" customHeight="1">
      <c r="A2" s="71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s="15" customFormat="1" ht="98.25" customHeight="1">
      <c r="A3" s="93" t="s">
        <v>616</v>
      </c>
      <c r="B3" s="92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</row>
    <row r="4" spans="1:14" s="15" customFormat="1" ht="30" customHeight="1">
      <c r="A4" s="27" t="s">
        <v>16</v>
      </c>
      <c r="B4" s="60">
        <f aca="true" t="shared" si="0" ref="B4:M4">B5+B16+B20+B31+B48+B47+B28</f>
        <v>370</v>
      </c>
      <c r="C4" s="60">
        <f t="shared" si="0"/>
        <v>294</v>
      </c>
      <c r="D4" s="60">
        <f t="shared" si="0"/>
        <v>459</v>
      </c>
      <c r="E4" s="60">
        <f t="shared" si="0"/>
        <v>580</v>
      </c>
      <c r="F4" s="60">
        <f t="shared" si="0"/>
        <v>1450</v>
      </c>
      <c r="G4" s="60">
        <f t="shared" si="0"/>
        <v>1253</v>
      </c>
      <c r="H4" s="60">
        <f t="shared" si="0"/>
        <v>1614</v>
      </c>
      <c r="I4" s="60">
        <f t="shared" si="0"/>
        <v>1738</v>
      </c>
      <c r="J4" s="60">
        <f t="shared" si="0"/>
        <v>1506</v>
      </c>
      <c r="K4" s="60">
        <f t="shared" si="0"/>
        <v>715</v>
      </c>
      <c r="L4" s="60">
        <f t="shared" si="0"/>
        <v>649</v>
      </c>
      <c r="M4" s="60">
        <f t="shared" si="0"/>
        <v>500</v>
      </c>
      <c r="N4" s="61">
        <f aca="true" t="shared" si="1" ref="N4:N27">SUM(B4:M4)</f>
        <v>11128</v>
      </c>
    </row>
    <row r="5" spans="1:14" ht="30" customHeight="1">
      <c r="A5" s="79" t="s">
        <v>104</v>
      </c>
      <c r="B5" s="134">
        <f aca="true" t="shared" si="2" ref="B5:M5">SUM(B6:B15)</f>
        <v>196</v>
      </c>
      <c r="C5" s="134">
        <f t="shared" si="2"/>
        <v>126</v>
      </c>
      <c r="D5" s="134">
        <f t="shared" si="2"/>
        <v>210</v>
      </c>
      <c r="E5" s="134">
        <f t="shared" si="2"/>
        <v>339</v>
      </c>
      <c r="F5" s="134">
        <f t="shared" si="2"/>
        <v>781</v>
      </c>
      <c r="G5" s="134">
        <f t="shared" si="2"/>
        <v>556</v>
      </c>
      <c r="H5" s="134">
        <f t="shared" si="2"/>
        <v>1090</v>
      </c>
      <c r="I5" s="134">
        <f t="shared" si="2"/>
        <v>1278</v>
      </c>
      <c r="J5" s="134">
        <f t="shared" si="2"/>
        <v>1099</v>
      </c>
      <c r="K5" s="134">
        <f t="shared" si="2"/>
        <v>461</v>
      </c>
      <c r="L5" s="134">
        <f t="shared" si="2"/>
        <v>409</v>
      </c>
      <c r="M5" s="134">
        <f t="shared" si="2"/>
        <v>322</v>
      </c>
      <c r="N5" s="135">
        <f t="shared" si="1"/>
        <v>6867</v>
      </c>
    </row>
    <row r="6" spans="1:14" ht="30" customHeight="1">
      <c r="A6" s="76" t="s">
        <v>18</v>
      </c>
      <c r="B6" s="136">
        <v>156</v>
      </c>
      <c r="C6" s="136">
        <v>126</v>
      </c>
      <c r="D6" s="136">
        <v>189</v>
      </c>
      <c r="E6" s="136">
        <v>325</v>
      </c>
      <c r="F6" s="136">
        <v>767</v>
      </c>
      <c r="G6" s="136">
        <v>541</v>
      </c>
      <c r="H6" s="136">
        <v>1075</v>
      </c>
      <c r="I6" s="136">
        <v>1240</v>
      </c>
      <c r="J6" s="136">
        <v>1050</v>
      </c>
      <c r="K6" s="136">
        <v>453</v>
      </c>
      <c r="L6" s="136">
        <v>406</v>
      </c>
      <c r="M6" s="136">
        <v>294</v>
      </c>
      <c r="N6" s="134">
        <f t="shared" si="1"/>
        <v>6622</v>
      </c>
    </row>
    <row r="7" spans="1:14" ht="30" customHeight="1">
      <c r="A7" s="76" t="s">
        <v>22</v>
      </c>
      <c r="B7" s="136">
        <v>0</v>
      </c>
      <c r="C7" s="136">
        <v>0</v>
      </c>
      <c r="D7" s="136">
        <v>5</v>
      </c>
      <c r="E7" s="136">
        <v>2</v>
      </c>
      <c r="F7" s="136">
        <v>0</v>
      </c>
      <c r="G7" s="136">
        <v>0</v>
      </c>
      <c r="H7" s="136">
        <v>0</v>
      </c>
      <c r="I7" s="136">
        <v>13</v>
      </c>
      <c r="J7" s="136">
        <v>2</v>
      </c>
      <c r="K7" s="136">
        <v>0</v>
      </c>
      <c r="L7" s="136">
        <v>0</v>
      </c>
      <c r="M7" s="136">
        <v>0</v>
      </c>
      <c r="N7" s="134">
        <f t="shared" si="1"/>
        <v>22</v>
      </c>
    </row>
    <row r="8" spans="1:14" ht="30" customHeight="1">
      <c r="A8" s="76" t="s">
        <v>21</v>
      </c>
      <c r="B8" s="136">
        <v>34</v>
      </c>
      <c r="C8" s="136">
        <v>0</v>
      </c>
      <c r="D8" s="136">
        <v>2</v>
      </c>
      <c r="E8" s="136">
        <v>2</v>
      </c>
      <c r="F8" s="136">
        <v>0</v>
      </c>
      <c r="G8" s="136">
        <v>4</v>
      </c>
      <c r="H8" s="136">
        <v>0</v>
      </c>
      <c r="I8" s="136">
        <v>2</v>
      </c>
      <c r="J8" s="136">
        <v>10</v>
      </c>
      <c r="K8" s="136">
        <v>4</v>
      </c>
      <c r="L8" s="136">
        <v>1</v>
      </c>
      <c r="M8" s="136">
        <v>5</v>
      </c>
      <c r="N8" s="134">
        <f t="shared" si="1"/>
        <v>64</v>
      </c>
    </row>
    <row r="9" spans="1:14" ht="30" customHeight="1">
      <c r="A9" s="76" t="s">
        <v>19</v>
      </c>
      <c r="B9" s="136">
        <v>2</v>
      </c>
      <c r="C9" s="136">
        <v>0</v>
      </c>
      <c r="D9" s="136">
        <v>4</v>
      </c>
      <c r="E9" s="136">
        <v>8</v>
      </c>
      <c r="F9" s="136">
        <v>11</v>
      </c>
      <c r="G9" s="136">
        <v>2</v>
      </c>
      <c r="H9" s="136">
        <v>3</v>
      </c>
      <c r="I9" s="136">
        <v>9</v>
      </c>
      <c r="J9" s="136">
        <v>14</v>
      </c>
      <c r="K9" s="136">
        <v>4</v>
      </c>
      <c r="L9" s="136">
        <v>2</v>
      </c>
      <c r="M9" s="136">
        <v>20</v>
      </c>
      <c r="N9" s="134">
        <f t="shared" si="1"/>
        <v>79</v>
      </c>
    </row>
    <row r="10" spans="1:14" ht="30" customHeight="1">
      <c r="A10" s="76" t="s">
        <v>17</v>
      </c>
      <c r="B10" s="136">
        <v>0</v>
      </c>
      <c r="C10" s="136">
        <v>0</v>
      </c>
      <c r="D10" s="136">
        <v>0</v>
      </c>
      <c r="E10" s="136">
        <v>0</v>
      </c>
      <c r="F10" s="136">
        <v>0</v>
      </c>
      <c r="G10" s="136">
        <v>5</v>
      </c>
      <c r="H10" s="136">
        <v>10</v>
      </c>
      <c r="I10" s="136">
        <v>8</v>
      </c>
      <c r="J10" s="136">
        <v>13</v>
      </c>
      <c r="K10" s="136">
        <v>0</v>
      </c>
      <c r="L10" s="136">
        <v>0</v>
      </c>
      <c r="M10" s="136">
        <v>0</v>
      </c>
      <c r="N10" s="134">
        <f t="shared" si="1"/>
        <v>36</v>
      </c>
    </row>
    <row r="11" spans="1:14" ht="30" customHeight="1">
      <c r="A11" s="76" t="s">
        <v>20</v>
      </c>
      <c r="B11" s="136">
        <v>0</v>
      </c>
      <c r="C11" s="136">
        <v>0</v>
      </c>
      <c r="D11" s="136">
        <v>0</v>
      </c>
      <c r="E11" s="136">
        <v>2</v>
      </c>
      <c r="F11" s="136">
        <v>0</v>
      </c>
      <c r="G11" s="136">
        <v>4</v>
      </c>
      <c r="H11" s="136">
        <v>2</v>
      </c>
      <c r="I11" s="136">
        <v>4</v>
      </c>
      <c r="J11" s="136">
        <v>7</v>
      </c>
      <c r="K11" s="136">
        <v>0</v>
      </c>
      <c r="L11" s="136">
        <v>0</v>
      </c>
      <c r="M11" s="136">
        <v>0</v>
      </c>
      <c r="N11" s="134">
        <f t="shared" si="1"/>
        <v>19</v>
      </c>
    </row>
    <row r="12" spans="1:14" ht="30" customHeight="1">
      <c r="A12" s="76" t="s">
        <v>24</v>
      </c>
      <c r="B12" s="136">
        <v>4</v>
      </c>
      <c r="C12" s="136">
        <v>0</v>
      </c>
      <c r="D12" s="136">
        <v>0</v>
      </c>
      <c r="E12" s="136">
        <v>0</v>
      </c>
      <c r="F12" s="136">
        <v>3</v>
      </c>
      <c r="G12" s="136">
        <v>0</v>
      </c>
      <c r="H12" s="136">
        <v>0</v>
      </c>
      <c r="I12" s="136">
        <v>0</v>
      </c>
      <c r="J12" s="136">
        <v>3</v>
      </c>
      <c r="K12" s="136">
        <v>0</v>
      </c>
      <c r="L12" s="136">
        <v>0</v>
      </c>
      <c r="M12" s="136">
        <v>0</v>
      </c>
      <c r="N12" s="134">
        <f t="shared" si="1"/>
        <v>10</v>
      </c>
    </row>
    <row r="13" spans="1:14" ht="30" customHeight="1">
      <c r="A13" s="76" t="s">
        <v>25</v>
      </c>
      <c r="B13" s="136">
        <v>0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2</v>
      </c>
      <c r="J13" s="136">
        <v>0</v>
      </c>
      <c r="K13" s="136">
        <v>0</v>
      </c>
      <c r="L13" s="136">
        <v>0</v>
      </c>
      <c r="M13" s="136">
        <v>0</v>
      </c>
      <c r="N13" s="134">
        <f t="shared" si="1"/>
        <v>2</v>
      </c>
    </row>
    <row r="14" spans="1:14" ht="30" customHeight="1">
      <c r="A14" s="76" t="s">
        <v>28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3</v>
      </c>
      <c r="N14" s="134">
        <f t="shared" si="1"/>
        <v>3</v>
      </c>
    </row>
    <row r="15" spans="1:14" ht="30" customHeight="1">
      <c r="A15" s="79" t="s">
        <v>36</v>
      </c>
      <c r="B15" s="136">
        <v>0</v>
      </c>
      <c r="C15" s="136">
        <v>0</v>
      </c>
      <c r="D15" s="136">
        <v>10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4">
        <f t="shared" si="1"/>
        <v>10</v>
      </c>
    </row>
    <row r="16" spans="1:14" ht="30" customHeight="1">
      <c r="A16" s="79" t="s">
        <v>108</v>
      </c>
      <c r="B16" s="134">
        <f aca="true" t="shared" si="3" ref="B16:M16">SUM(B17:B19)</f>
        <v>6</v>
      </c>
      <c r="C16" s="134">
        <f t="shared" si="3"/>
        <v>0</v>
      </c>
      <c r="D16" s="134">
        <f t="shared" si="3"/>
        <v>22</v>
      </c>
      <c r="E16" s="134">
        <f t="shared" si="3"/>
        <v>7</v>
      </c>
      <c r="F16" s="134">
        <f t="shared" si="3"/>
        <v>18</v>
      </c>
      <c r="G16" s="134">
        <f t="shared" si="3"/>
        <v>14</v>
      </c>
      <c r="H16" s="134">
        <f t="shared" si="3"/>
        <v>15</v>
      </c>
      <c r="I16" s="134">
        <f t="shared" si="3"/>
        <v>18</v>
      </c>
      <c r="J16" s="134">
        <f t="shared" si="3"/>
        <v>6</v>
      </c>
      <c r="K16" s="134">
        <f t="shared" si="3"/>
        <v>0</v>
      </c>
      <c r="L16" s="134">
        <f t="shared" si="3"/>
        <v>12</v>
      </c>
      <c r="M16" s="134">
        <f t="shared" si="3"/>
        <v>13</v>
      </c>
      <c r="N16" s="135">
        <f t="shared" si="1"/>
        <v>131</v>
      </c>
    </row>
    <row r="17" spans="1:14" ht="30" customHeight="1">
      <c r="A17" s="79" t="s">
        <v>42</v>
      </c>
      <c r="B17" s="136">
        <v>6</v>
      </c>
      <c r="C17" s="136">
        <v>0</v>
      </c>
      <c r="D17" s="136">
        <v>22</v>
      </c>
      <c r="E17" s="136">
        <v>4</v>
      </c>
      <c r="F17" s="136">
        <v>9</v>
      </c>
      <c r="G17" s="136">
        <v>14</v>
      </c>
      <c r="H17" s="136">
        <v>15</v>
      </c>
      <c r="I17" s="136">
        <v>18</v>
      </c>
      <c r="J17" s="136">
        <v>6</v>
      </c>
      <c r="K17" s="136">
        <v>0</v>
      </c>
      <c r="L17" s="136">
        <v>12</v>
      </c>
      <c r="M17" s="136">
        <v>13</v>
      </c>
      <c r="N17" s="134">
        <f t="shared" si="1"/>
        <v>119</v>
      </c>
    </row>
    <row r="18" spans="1:14" ht="30" customHeight="1">
      <c r="A18" s="79" t="s">
        <v>46</v>
      </c>
      <c r="B18" s="136">
        <v>0</v>
      </c>
      <c r="C18" s="136">
        <v>0</v>
      </c>
      <c r="D18" s="136">
        <v>0</v>
      </c>
      <c r="E18" s="136">
        <v>3</v>
      </c>
      <c r="F18" s="136">
        <v>1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4">
        <f t="shared" si="1"/>
        <v>4</v>
      </c>
    </row>
    <row r="19" spans="1:14" ht="30" customHeight="1">
      <c r="A19" s="79" t="s">
        <v>543</v>
      </c>
      <c r="B19" s="136">
        <v>0</v>
      </c>
      <c r="C19" s="136">
        <v>0</v>
      </c>
      <c r="D19" s="136">
        <v>0</v>
      </c>
      <c r="E19" s="136">
        <v>0</v>
      </c>
      <c r="F19" s="136">
        <v>8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4">
        <f t="shared" si="1"/>
        <v>8</v>
      </c>
    </row>
    <row r="20" spans="1:14" ht="30" customHeight="1">
      <c r="A20" s="121" t="s">
        <v>109</v>
      </c>
      <c r="B20" s="134">
        <f aca="true" t="shared" si="4" ref="B20:M20">SUM(B21:B27)</f>
        <v>3</v>
      </c>
      <c r="C20" s="134">
        <f t="shared" si="4"/>
        <v>2</v>
      </c>
      <c r="D20" s="134">
        <f t="shared" si="4"/>
        <v>0</v>
      </c>
      <c r="E20" s="134">
        <f t="shared" si="4"/>
        <v>28</v>
      </c>
      <c r="F20" s="134">
        <f t="shared" si="4"/>
        <v>0</v>
      </c>
      <c r="G20" s="134">
        <f t="shared" si="4"/>
        <v>0</v>
      </c>
      <c r="H20" s="134">
        <f t="shared" si="4"/>
        <v>6</v>
      </c>
      <c r="I20" s="134">
        <f t="shared" si="4"/>
        <v>11</v>
      </c>
      <c r="J20" s="134">
        <f t="shared" si="4"/>
        <v>0</v>
      </c>
      <c r="K20" s="134">
        <f t="shared" si="4"/>
        <v>42</v>
      </c>
      <c r="L20" s="134">
        <f t="shared" si="4"/>
        <v>8</v>
      </c>
      <c r="M20" s="134">
        <f t="shared" si="4"/>
        <v>20</v>
      </c>
      <c r="N20" s="135">
        <f t="shared" si="1"/>
        <v>120</v>
      </c>
    </row>
    <row r="21" spans="1:14" ht="30" customHeight="1">
      <c r="A21" s="79" t="s">
        <v>63</v>
      </c>
      <c r="B21" s="79">
        <v>0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6</v>
      </c>
      <c r="I21" s="136">
        <v>11</v>
      </c>
      <c r="J21" s="136">
        <v>0</v>
      </c>
      <c r="K21" s="136">
        <v>0</v>
      </c>
      <c r="L21" s="136">
        <v>2</v>
      </c>
      <c r="M21" s="136">
        <v>5</v>
      </c>
      <c r="N21" s="134">
        <f t="shared" si="1"/>
        <v>24</v>
      </c>
    </row>
    <row r="22" spans="1:14" s="15" customFormat="1" ht="30" customHeight="1">
      <c r="A22" s="79" t="s">
        <v>65</v>
      </c>
      <c r="B22" s="136">
        <v>0</v>
      </c>
      <c r="C22" s="136">
        <v>0</v>
      </c>
      <c r="D22" s="136">
        <v>0</v>
      </c>
      <c r="E22" s="136">
        <v>5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4">
        <f t="shared" si="1"/>
        <v>5</v>
      </c>
    </row>
    <row r="23" spans="1:14" ht="30" customHeight="1">
      <c r="A23" s="79" t="s">
        <v>113</v>
      </c>
      <c r="B23" s="136">
        <v>0</v>
      </c>
      <c r="C23" s="136">
        <v>0</v>
      </c>
      <c r="D23" s="136">
        <v>0</v>
      </c>
      <c r="E23" s="136">
        <v>6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4">
        <f t="shared" si="1"/>
        <v>6</v>
      </c>
    </row>
    <row r="24" spans="1:14" ht="30" customHeight="1">
      <c r="A24" s="79" t="s">
        <v>53</v>
      </c>
      <c r="B24" s="136">
        <v>0</v>
      </c>
      <c r="C24" s="136">
        <v>0</v>
      </c>
      <c r="D24" s="136">
        <v>0</v>
      </c>
      <c r="E24" s="136">
        <v>17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5</v>
      </c>
      <c r="L24" s="136">
        <v>6</v>
      </c>
      <c r="M24" s="136">
        <v>0</v>
      </c>
      <c r="N24" s="134">
        <f t="shared" si="1"/>
        <v>28</v>
      </c>
    </row>
    <row r="25" spans="1:14" ht="30" customHeight="1">
      <c r="A25" s="79" t="s">
        <v>54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7</v>
      </c>
      <c r="L25" s="136">
        <v>0</v>
      </c>
      <c r="M25" s="136">
        <v>0</v>
      </c>
      <c r="N25" s="134">
        <f t="shared" si="1"/>
        <v>7</v>
      </c>
    </row>
    <row r="26" spans="1:14" ht="30" customHeight="1">
      <c r="A26" s="79" t="s">
        <v>51</v>
      </c>
      <c r="B26" s="136">
        <v>3</v>
      </c>
      <c r="C26" s="136">
        <v>2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7</v>
      </c>
      <c r="N26" s="134">
        <f t="shared" si="1"/>
        <v>12</v>
      </c>
    </row>
    <row r="27" spans="1:14" ht="30" customHeight="1">
      <c r="A27" s="79" t="s">
        <v>55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30</v>
      </c>
      <c r="L27" s="136">
        <v>0</v>
      </c>
      <c r="M27" s="136">
        <v>8</v>
      </c>
      <c r="N27" s="134">
        <f t="shared" si="1"/>
        <v>38</v>
      </c>
    </row>
    <row r="28" spans="1:14" ht="30" customHeight="1">
      <c r="A28" s="79" t="s">
        <v>116</v>
      </c>
      <c r="B28" s="112">
        <f aca="true" t="shared" si="5" ref="B28:N28">SUM(B29:B30)</f>
        <v>0</v>
      </c>
      <c r="C28" s="112">
        <f t="shared" si="5"/>
        <v>12</v>
      </c>
      <c r="D28" s="112">
        <f t="shared" si="5"/>
        <v>0</v>
      </c>
      <c r="E28" s="112">
        <f t="shared" si="5"/>
        <v>0</v>
      </c>
      <c r="F28" s="112">
        <f t="shared" si="5"/>
        <v>0</v>
      </c>
      <c r="G28" s="112">
        <f t="shared" si="5"/>
        <v>0</v>
      </c>
      <c r="H28" s="112">
        <f t="shared" si="5"/>
        <v>0</v>
      </c>
      <c r="I28" s="112">
        <f t="shared" si="5"/>
        <v>9</v>
      </c>
      <c r="J28" s="112">
        <f t="shared" si="5"/>
        <v>0</v>
      </c>
      <c r="K28" s="112">
        <f t="shared" si="5"/>
        <v>0</v>
      </c>
      <c r="L28" s="112">
        <v>5</v>
      </c>
      <c r="M28" s="112">
        <f t="shared" si="5"/>
        <v>0</v>
      </c>
      <c r="N28" s="137">
        <f t="shared" si="5"/>
        <v>21</v>
      </c>
    </row>
    <row r="29" spans="1:14" ht="30" customHeight="1">
      <c r="A29" s="136" t="s">
        <v>34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9</v>
      </c>
      <c r="J29" s="136">
        <v>0</v>
      </c>
      <c r="K29" s="136">
        <v>0</v>
      </c>
      <c r="L29" s="136">
        <v>0</v>
      </c>
      <c r="M29" s="136">
        <v>0</v>
      </c>
      <c r="N29" s="120">
        <f aca="true" t="shared" si="6" ref="N29:N49">SUM(B29:M29)</f>
        <v>9</v>
      </c>
    </row>
    <row r="30" spans="1:14" ht="30" customHeight="1">
      <c r="A30" s="136" t="s">
        <v>36</v>
      </c>
      <c r="B30" s="136">
        <v>0</v>
      </c>
      <c r="C30" s="136">
        <v>12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20">
        <f t="shared" si="6"/>
        <v>12</v>
      </c>
    </row>
    <row r="31" spans="1:14" ht="30" customHeight="1">
      <c r="A31" s="79" t="s">
        <v>110</v>
      </c>
      <c r="B31" s="120">
        <f aca="true" t="shared" si="7" ref="B31:M31">SUM(B32:B46)</f>
        <v>17</v>
      </c>
      <c r="C31" s="120">
        <f t="shared" si="7"/>
        <v>24</v>
      </c>
      <c r="D31" s="120">
        <f t="shared" si="7"/>
        <v>31</v>
      </c>
      <c r="E31" s="120">
        <f t="shared" si="7"/>
        <v>114</v>
      </c>
      <c r="F31" s="120">
        <f t="shared" si="7"/>
        <v>106</v>
      </c>
      <c r="G31" s="120">
        <f t="shared" si="7"/>
        <v>108</v>
      </c>
      <c r="H31" s="120">
        <f t="shared" si="7"/>
        <v>183</v>
      </c>
      <c r="I31" s="120">
        <f t="shared" si="7"/>
        <v>160</v>
      </c>
      <c r="J31" s="120">
        <f t="shared" si="7"/>
        <v>171</v>
      </c>
      <c r="K31" s="120">
        <f t="shared" si="7"/>
        <v>85</v>
      </c>
      <c r="L31" s="120">
        <f t="shared" si="7"/>
        <v>48</v>
      </c>
      <c r="M31" s="120">
        <f t="shared" si="7"/>
        <v>85</v>
      </c>
      <c r="N31" s="137">
        <f t="shared" si="6"/>
        <v>1132</v>
      </c>
    </row>
    <row r="32" spans="1:14" ht="30" customHeight="1">
      <c r="A32" s="79" t="s">
        <v>86</v>
      </c>
      <c r="B32" s="136">
        <v>11</v>
      </c>
      <c r="C32" s="136">
        <v>16</v>
      </c>
      <c r="D32" s="136">
        <v>13</v>
      </c>
      <c r="E32" s="136">
        <v>57</v>
      </c>
      <c r="F32" s="136">
        <v>53</v>
      </c>
      <c r="G32" s="136">
        <v>45</v>
      </c>
      <c r="H32" s="136">
        <v>87</v>
      </c>
      <c r="I32" s="136">
        <v>113</v>
      </c>
      <c r="J32" s="136">
        <v>95</v>
      </c>
      <c r="K32" s="136">
        <v>35</v>
      </c>
      <c r="L32" s="136">
        <v>26</v>
      </c>
      <c r="M32" s="136">
        <v>41</v>
      </c>
      <c r="N32" s="134">
        <f t="shared" si="6"/>
        <v>592</v>
      </c>
    </row>
    <row r="33" spans="1:14" ht="30" customHeight="1">
      <c r="A33" s="79" t="s">
        <v>87</v>
      </c>
      <c r="B33" s="136">
        <v>4</v>
      </c>
      <c r="C33" s="136">
        <v>0</v>
      </c>
      <c r="D33" s="136">
        <v>2</v>
      </c>
      <c r="E33" s="136">
        <v>10</v>
      </c>
      <c r="F33" s="136">
        <v>6</v>
      </c>
      <c r="G33" s="136">
        <v>0</v>
      </c>
      <c r="H33" s="136">
        <v>9</v>
      </c>
      <c r="I33" s="136">
        <v>7</v>
      </c>
      <c r="J33" s="136">
        <v>4</v>
      </c>
      <c r="K33" s="136">
        <v>22</v>
      </c>
      <c r="L33" s="136">
        <v>6</v>
      </c>
      <c r="M33" s="136">
        <v>0</v>
      </c>
      <c r="N33" s="134">
        <f t="shared" si="6"/>
        <v>70</v>
      </c>
    </row>
    <row r="34" spans="1:14" ht="30" customHeight="1">
      <c r="A34" s="79" t="s">
        <v>88</v>
      </c>
      <c r="B34" s="136">
        <v>2</v>
      </c>
      <c r="C34" s="136">
        <v>6</v>
      </c>
      <c r="D34" s="136">
        <v>6</v>
      </c>
      <c r="E34" s="136">
        <v>24</v>
      </c>
      <c r="F34" s="136">
        <v>25</v>
      </c>
      <c r="G34" s="136">
        <v>57</v>
      </c>
      <c r="H34" s="136">
        <v>56</v>
      </c>
      <c r="I34" s="136">
        <v>27</v>
      </c>
      <c r="J34" s="136">
        <v>37</v>
      </c>
      <c r="K34" s="136">
        <v>26</v>
      </c>
      <c r="L34" s="136">
        <v>9</v>
      </c>
      <c r="M34" s="136">
        <v>26</v>
      </c>
      <c r="N34" s="134">
        <f t="shared" si="6"/>
        <v>301</v>
      </c>
    </row>
    <row r="35" spans="1:14" ht="30" customHeight="1">
      <c r="A35" s="79" t="s">
        <v>68</v>
      </c>
      <c r="B35" s="136">
        <v>0</v>
      </c>
      <c r="C35" s="136">
        <v>2</v>
      </c>
      <c r="D35" s="136">
        <v>6</v>
      </c>
      <c r="E35" s="136">
        <v>4</v>
      </c>
      <c r="F35" s="136">
        <v>7</v>
      </c>
      <c r="G35" s="136">
        <v>3</v>
      </c>
      <c r="H35" s="136">
        <v>15</v>
      </c>
      <c r="I35" s="136">
        <v>13</v>
      </c>
      <c r="J35" s="136">
        <v>21</v>
      </c>
      <c r="K35" s="136">
        <v>2</v>
      </c>
      <c r="L35" s="136">
        <v>5</v>
      </c>
      <c r="M35" s="136">
        <v>8</v>
      </c>
      <c r="N35" s="134">
        <f t="shared" si="6"/>
        <v>86</v>
      </c>
    </row>
    <row r="36" spans="1:14" ht="30" customHeight="1">
      <c r="A36" s="79" t="s">
        <v>92</v>
      </c>
      <c r="B36" s="136">
        <v>0</v>
      </c>
      <c r="C36" s="136">
        <v>0</v>
      </c>
      <c r="D36" s="136">
        <v>0</v>
      </c>
      <c r="E36" s="136">
        <v>0</v>
      </c>
      <c r="F36" s="136">
        <v>0</v>
      </c>
      <c r="G36" s="136">
        <v>3</v>
      </c>
      <c r="H36" s="136">
        <v>2</v>
      </c>
      <c r="I36" s="136">
        <v>0</v>
      </c>
      <c r="J36" s="136">
        <v>0</v>
      </c>
      <c r="K36" s="136">
        <v>0</v>
      </c>
      <c r="L36" s="136">
        <v>0</v>
      </c>
      <c r="M36" s="136">
        <v>3</v>
      </c>
      <c r="N36" s="134">
        <f t="shared" si="6"/>
        <v>8</v>
      </c>
    </row>
    <row r="37" spans="1:14" ht="30" customHeight="1">
      <c r="A37" s="79" t="s">
        <v>91</v>
      </c>
      <c r="B37" s="136">
        <v>0</v>
      </c>
      <c r="C37" s="136">
        <v>0</v>
      </c>
      <c r="D37" s="136">
        <v>2</v>
      </c>
      <c r="E37" s="136">
        <v>0</v>
      </c>
      <c r="F37" s="136">
        <v>3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4">
        <f t="shared" si="6"/>
        <v>5</v>
      </c>
    </row>
    <row r="38" spans="1:14" ht="30" customHeight="1">
      <c r="A38" s="79" t="s">
        <v>81</v>
      </c>
      <c r="B38" s="136">
        <v>0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7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4">
        <f t="shared" si="6"/>
        <v>7</v>
      </c>
    </row>
    <row r="39" spans="1:14" ht="30" customHeight="1">
      <c r="A39" s="79" t="s">
        <v>71</v>
      </c>
      <c r="B39" s="136">
        <v>0</v>
      </c>
      <c r="C39" s="136">
        <v>0</v>
      </c>
      <c r="D39" s="136">
        <v>0</v>
      </c>
      <c r="E39" s="136">
        <v>19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4">
        <f t="shared" si="6"/>
        <v>19</v>
      </c>
    </row>
    <row r="40" spans="1:14" ht="30" customHeight="1">
      <c r="A40" s="79" t="s">
        <v>93</v>
      </c>
      <c r="B40" s="136">
        <v>0</v>
      </c>
      <c r="C40" s="136">
        <v>0</v>
      </c>
      <c r="D40" s="136">
        <v>2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4">
        <f t="shared" si="6"/>
        <v>2</v>
      </c>
    </row>
    <row r="41" spans="1:14" ht="30" customHeight="1">
      <c r="A41" s="79" t="s">
        <v>83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5</v>
      </c>
      <c r="K41" s="136">
        <v>0</v>
      </c>
      <c r="L41" s="136">
        <v>0</v>
      </c>
      <c r="M41" s="136">
        <v>0</v>
      </c>
      <c r="N41" s="134">
        <f t="shared" si="6"/>
        <v>5</v>
      </c>
    </row>
    <row r="42" spans="1:14" ht="30" customHeight="1">
      <c r="A42" s="79" t="s">
        <v>97</v>
      </c>
      <c r="B42" s="136">
        <v>0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4</v>
      </c>
      <c r="I42" s="136">
        <v>0</v>
      </c>
      <c r="J42" s="136">
        <v>2</v>
      </c>
      <c r="K42" s="136">
        <v>0</v>
      </c>
      <c r="L42" s="136">
        <v>0</v>
      </c>
      <c r="M42" s="136">
        <v>0</v>
      </c>
      <c r="N42" s="134">
        <f t="shared" si="6"/>
        <v>6</v>
      </c>
    </row>
    <row r="43" spans="1:14" ht="30" customHeight="1">
      <c r="A43" s="79" t="s">
        <v>89</v>
      </c>
      <c r="B43" s="136">
        <v>0</v>
      </c>
      <c r="C43" s="136">
        <v>0</v>
      </c>
      <c r="D43" s="136">
        <v>0</v>
      </c>
      <c r="E43" s="136">
        <v>0</v>
      </c>
      <c r="F43" s="136">
        <v>3</v>
      </c>
      <c r="G43" s="136">
        <v>0</v>
      </c>
      <c r="H43" s="136">
        <v>3</v>
      </c>
      <c r="I43" s="136">
        <v>0</v>
      </c>
      <c r="J43" s="136">
        <v>2</v>
      </c>
      <c r="K43" s="136">
        <v>0</v>
      </c>
      <c r="L43" s="136">
        <v>0</v>
      </c>
      <c r="M43" s="136">
        <v>4</v>
      </c>
      <c r="N43" s="134">
        <f t="shared" si="6"/>
        <v>12</v>
      </c>
    </row>
    <row r="44" spans="1:14" ht="30" customHeight="1">
      <c r="A44" s="79" t="s">
        <v>70</v>
      </c>
      <c r="B44" s="136">
        <v>0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2</v>
      </c>
      <c r="M44" s="136">
        <v>0</v>
      </c>
      <c r="N44" s="134">
        <f t="shared" si="6"/>
        <v>2</v>
      </c>
    </row>
    <row r="45" spans="1:14" ht="30" customHeight="1">
      <c r="A45" s="79" t="s">
        <v>69</v>
      </c>
      <c r="B45" s="136">
        <v>0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5</v>
      </c>
      <c r="K45" s="136">
        <v>0</v>
      </c>
      <c r="L45" s="136">
        <v>0</v>
      </c>
      <c r="M45" s="136">
        <v>0</v>
      </c>
      <c r="N45" s="134">
        <f t="shared" si="6"/>
        <v>5</v>
      </c>
    </row>
    <row r="46" spans="1:14" ht="30" customHeight="1">
      <c r="A46" s="79" t="s">
        <v>82</v>
      </c>
      <c r="B46" s="136">
        <v>0</v>
      </c>
      <c r="C46" s="136">
        <v>0</v>
      </c>
      <c r="D46" s="136">
        <v>0</v>
      </c>
      <c r="E46" s="136">
        <v>0</v>
      </c>
      <c r="F46" s="136">
        <v>9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3</v>
      </c>
      <c r="N46" s="134">
        <f t="shared" si="6"/>
        <v>12</v>
      </c>
    </row>
    <row r="47" spans="1:14" ht="30" customHeight="1">
      <c r="A47" s="79" t="s">
        <v>137</v>
      </c>
      <c r="B47" s="136">
        <v>148</v>
      </c>
      <c r="C47" s="136">
        <v>130</v>
      </c>
      <c r="D47" s="136">
        <v>196</v>
      </c>
      <c r="E47" s="136">
        <v>92</v>
      </c>
      <c r="F47" s="136">
        <v>545</v>
      </c>
      <c r="G47" s="136">
        <v>575</v>
      </c>
      <c r="H47" s="136">
        <v>320</v>
      </c>
      <c r="I47" s="136">
        <v>262</v>
      </c>
      <c r="J47" s="136">
        <v>230</v>
      </c>
      <c r="K47" s="136">
        <v>127</v>
      </c>
      <c r="L47" s="136">
        <v>165</v>
      </c>
      <c r="M47" s="136">
        <v>60</v>
      </c>
      <c r="N47" s="134">
        <f t="shared" si="6"/>
        <v>2850</v>
      </c>
    </row>
    <row r="48" spans="1:14" ht="30" customHeight="1">
      <c r="A48" s="33" t="s">
        <v>111</v>
      </c>
      <c r="B48" s="134">
        <f>SUM(B49)</f>
        <v>0</v>
      </c>
      <c r="C48" s="134">
        <f aca="true" t="shared" si="8" ref="C48:M48">SUM(C49)</f>
        <v>0</v>
      </c>
      <c r="D48" s="134">
        <f t="shared" si="8"/>
        <v>0</v>
      </c>
      <c r="E48" s="134">
        <f t="shared" si="8"/>
        <v>0</v>
      </c>
      <c r="F48" s="134">
        <f t="shared" si="8"/>
        <v>0</v>
      </c>
      <c r="G48" s="134">
        <f t="shared" si="8"/>
        <v>0</v>
      </c>
      <c r="H48" s="134">
        <f t="shared" si="8"/>
        <v>0</v>
      </c>
      <c r="I48" s="134">
        <f t="shared" si="8"/>
        <v>0</v>
      </c>
      <c r="J48" s="134">
        <f t="shared" si="8"/>
        <v>0</v>
      </c>
      <c r="K48" s="134">
        <f t="shared" si="8"/>
        <v>0</v>
      </c>
      <c r="L48" s="134">
        <f t="shared" si="8"/>
        <v>2</v>
      </c>
      <c r="M48" s="134">
        <f t="shared" si="8"/>
        <v>0</v>
      </c>
      <c r="N48" s="135">
        <f t="shared" si="6"/>
        <v>2</v>
      </c>
    </row>
    <row r="49" spans="1:14" ht="30" customHeight="1">
      <c r="A49" s="79" t="s">
        <v>61</v>
      </c>
      <c r="B49" s="136">
        <v>0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2</v>
      </c>
      <c r="M49" s="136">
        <v>0</v>
      </c>
      <c r="N49" s="134">
        <f t="shared" si="6"/>
        <v>2</v>
      </c>
    </row>
    <row r="50" spans="1:14" ht="30" customHeight="1">
      <c r="A50" s="116"/>
      <c r="B50" s="10"/>
      <c r="C50" s="10"/>
      <c r="D50" s="10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s="82" customFormat="1" ht="16.5" customHeight="1">
      <c r="A51" s="113" t="s">
        <v>139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23"/>
    </row>
    <row r="52" spans="1:2" s="82" customFormat="1" ht="15" customHeight="1">
      <c r="A52" s="241" t="s">
        <v>138</v>
      </c>
      <c r="B52" s="241"/>
    </row>
    <row r="53" spans="1:14" ht="15.75">
      <c r="A53" s="10"/>
      <c r="B53" s="10"/>
      <c r="C53" s="10"/>
      <c r="D53" s="10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5.75">
      <c r="A54" s="10"/>
      <c r="B54" s="10"/>
      <c r="C54" s="10"/>
      <c r="D54" s="10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5.75">
      <c r="A55" s="10"/>
      <c r="B55" s="10"/>
      <c r="C55" s="10"/>
      <c r="D55" s="10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5.75">
      <c r="A56" s="10"/>
      <c r="B56" s="10"/>
      <c r="C56" s="10"/>
      <c r="D56" s="10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1:4" ht="15.75">
      <c r="A57" s="1"/>
      <c r="B57" s="1"/>
      <c r="C57" s="1"/>
      <c r="D57" s="1"/>
    </row>
    <row r="58" spans="1:4" ht="15.75">
      <c r="A58" s="1"/>
      <c r="B58" s="1"/>
      <c r="C58" s="1"/>
      <c r="D58" s="1"/>
    </row>
    <row r="59" spans="1:4" ht="15.75">
      <c r="A59" s="1"/>
      <c r="B59" s="1"/>
      <c r="C59" s="1"/>
      <c r="D59" s="1"/>
    </row>
    <row r="60" spans="1:4" ht="15.75">
      <c r="A60" s="1"/>
      <c r="B60" s="1"/>
      <c r="C60" s="1"/>
      <c r="D60" s="1"/>
    </row>
    <row r="61" spans="1:4" ht="15.75">
      <c r="A61" s="1"/>
      <c r="B61" s="1"/>
      <c r="C61" s="1"/>
      <c r="D61" s="1"/>
    </row>
    <row r="62" spans="1:5" ht="15.75">
      <c r="A62" s="1"/>
      <c r="B62" s="1"/>
      <c r="C62" s="1"/>
      <c r="D62" s="1"/>
      <c r="E62" s="1"/>
    </row>
    <row r="63" spans="1:5" ht="15.75">
      <c r="A63" s="1"/>
      <c r="B63" s="1"/>
      <c r="C63" s="1"/>
      <c r="D63" s="1"/>
      <c r="E63" s="1"/>
    </row>
    <row r="64" spans="1:5" ht="15.75">
      <c r="A64" s="1"/>
      <c r="B64" s="1"/>
      <c r="C64" s="1"/>
      <c r="D64" s="1"/>
      <c r="E64" s="1"/>
    </row>
    <row r="65" spans="1:5" ht="15.75">
      <c r="A65" s="1"/>
      <c r="B65" s="1"/>
      <c r="C65" s="1"/>
      <c r="D65" s="1"/>
      <c r="E65" s="1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  <row r="74" spans="1:5" ht="15.75">
      <c r="A74" s="1"/>
      <c r="B74" s="1"/>
      <c r="C74" s="1"/>
      <c r="D74" s="1"/>
      <c r="E74" s="1"/>
    </row>
    <row r="75" spans="1:5" ht="15.75">
      <c r="A75" s="1"/>
      <c r="B75" s="1"/>
      <c r="C75" s="1"/>
      <c r="D75" s="1"/>
      <c r="E75" s="1"/>
    </row>
    <row r="76" spans="1:5" ht="15.75">
      <c r="A76" s="1"/>
      <c r="B76" s="1"/>
      <c r="C76" s="1"/>
      <c r="D76" s="1"/>
      <c r="E76" s="1"/>
    </row>
    <row r="77" spans="1:5" ht="15.75">
      <c r="A77" s="1"/>
      <c r="B77" s="1"/>
      <c r="C77" s="1"/>
      <c r="D77" s="1"/>
      <c r="E77" s="1"/>
    </row>
    <row r="78" spans="1:5" ht="15.75">
      <c r="A78" s="1"/>
      <c r="B78" s="1"/>
      <c r="C78" s="1"/>
      <c r="D78" s="1"/>
      <c r="E78" s="1"/>
    </row>
    <row r="79" spans="1:5" ht="15.75">
      <c r="A79" s="1"/>
      <c r="B79" s="1"/>
      <c r="C79" s="1"/>
      <c r="D79" s="1"/>
      <c r="E79" s="1"/>
    </row>
  </sheetData>
  <sheetProtection/>
  <mergeCells count="2">
    <mergeCell ref="A1:N1"/>
    <mergeCell ref="A52:B5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hamamy1</dc:creator>
  <cp:keywords/>
  <dc:description/>
  <cp:lastModifiedBy>ntannir</cp:lastModifiedBy>
  <cp:lastPrinted>2017-03-15T13:51:14Z</cp:lastPrinted>
  <dcterms:created xsi:type="dcterms:W3CDTF">2011-09-30T13:05:52Z</dcterms:created>
  <dcterms:modified xsi:type="dcterms:W3CDTF">2017-03-16T12:06:34Z</dcterms:modified>
  <cp:category/>
  <cp:version/>
  <cp:contentType/>
  <cp:contentStatus/>
</cp:coreProperties>
</file>