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tabRatio="943" activeTab="0"/>
  </bookViews>
  <sheets>
    <sheet name="التربية" sheetId="1" r:id="rId1"/>
    <sheet name="جدول 1-3" sheetId="2" r:id="rId2"/>
    <sheet name="جدول 4-9" sheetId="3" r:id="rId3"/>
    <sheet name="جدول 10-14" sheetId="4" r:id="rId4"/>
    <sheet name="جدول 15-17" sheetId="5" r:id="rId5"/>
    <sheet name="جدول 18-27" sheetId="6" r:id="rId6"/>
    <sheet name="جدول 28-29" sheetId="7" r:id="rId7"/>
    <sheet name="جدول 30-33" sheetId="8" r:id="rId8"/>
    <sheet name="جدول 34-37" sheetId="9" r:id="rId9"/>
    <sheet name="جدول 38-43" sheetId="10" r:id="rId10"/>
    <sheet name="جدول 44-60" sheetId="11" r:id="rId11"/>
    <sheet name="جدول 61-66" sheetId="12" r:id="rId12"/>
    <sheet name="جدول 67-68 " sheetId="13" r:id="rId13"/>
    <sheet name="جدول 69-72" sheetId="14" r:id="rId14"/>
    <sheet name="جدول 73-74" sheetId="15" r:id="rId15"/>
    <sheet name="جدول 75-78" sheetId="16" r:id="rId16"/>
    <sheet name="جدول 79-88" sheetId="17" r:id="rId17"/>
    <sheet name="جدول 89-90" sheetId="18" r:id="rId18"/>
    <sheet name="جدول 91-95" sheetId="19" r:id="rId19"/>
    <sheet name="جدول 96-101" sheetId="20" r:id="rId20"/>
    <sheet name="جدول 102-109" sheetId="21" r:id="rId21"/>
    <sheet name="جدول 110-113" sheetId="22" r:id="rId22"/>
    <sheet name="جدول 114-122" sheetId="23" r:id="rId23"/>
    <sheet name="جدول 123-125" sheetId="24" r:id="rId24"/>
    <sheet name="جدول 126-129" sheetId="25" r:id="rId25"/>
    <sheet name="Sheet2" sheetId="26" r:id="rId26"/>
  </sheets>
  <definedNames/>
  <calcPr fullCalcOnLoad="1"/>
</workbook>
</file>

<file path=xl/sharedStrings.xml><?xml version="1.0" encoding="utf-8"?>
<sst xmlns="http://schemas.openxmlformats.org/spreadsheetml/2006/main" count="2219" uniqueCount="655">
  <si>
    <t>رسمي</t>
  </si>
  <si>
    <t>خاص مجاني</t>
  </si>
  <si>
    <t>خاص غير مجاني</t>
  </si>
  <si>
    <t>خاص الأنروا</t>
  </si>
  <si>
    <t>روضة ثانية</t>
  </si>
  <si>
    <t>الثاني</t>
  </si>
  <si>
    <t>الثالث</t>
  </si>
  <si>
    <t>الرابع</t>
  </si>
  <si>
    <t>الخامس</t>
  </si>
  <si>
    <t>السادس</t>
  </si>
  <si>
    <t>السابع</t>
  </si>
  <si>
    <t>الثامن</t>
  </si>
  <si>
    <t>التاسع</t>
  </si>
  <si>
    <t>الأول</t>
  </si>
  <si>
    <t>المجموع العام</t>
  </si>
  <si>
    <t>المجموع</t>
  </si>
  <si>
    <t>قطاع التعليم</t>
  </si>
  <si>
    <t>ما قبل الإبتدائية الروضة</t>
  </si>
  <si>
    <t>الثانوية</t>
  </si>
  <si>
    <t>الجنس</t>
  </si>
  <si>
    <t>إناث</t>
  </si>
  <si>
    <t>ذكور</t>
  </si>
  <si>
    <t>العدد</t>
  </si>
  <si>
    <t>النسب المئوية</t>
  </si>
  <si>
    <t>الروضة ما قبل الابتدائية</t>
  </si>
  <si>
    <t>المرحلة الثانوية</t>
  </si>
  <si>
    <t>غير محدد</t>
  </si>
  <si>
    <t>لبنان الشمالي</t>
  </si>
  <si>
    <t>البقاع</t>
  </si>
  <si>
    <t>لبنان الجنوبي</t>
  </si>
  <si>
    <t>النبطية</t>
  </si>
  <si>
    <t>بيروت</t>
  </si>
  <si>
    <t>النسبة المئوية</t>
  </si>
  <si>
    <t>التعليم الرسمي</t>
  </si>
  <si>
    <t>التعليم الخاص المجاني</t>
  </si>
  <si>
    <t>فرنسي</t>
  </si>
  <si>
    <t>إنكليزي</t>
  </si>
  <si>
    <t>المرحلة المتوسطة- التعليم الأساسي- حلقة ثالثة</t>
  </si>
  <si>
    <t>المرحلة الابتدائية- التعليم الأساسي- حلقة أولى+ حلقة ثانية</t>
  </si>
  <si>
    <t>المرحلة التعليمية</t>
  </si>
  <si>
    <t>حضانة</t>
  </si>
  <si>
    <t>روضة أولى</t>
  </si>
  <si>
    <t>ما قبل الابتدائية روضة</t>
  </si>
  <si>
    <t>الابتدائية التعليم الأساسي حلقة أولى + حلقة ثانية</t>
  </si>
  <si>
    <t>مترفع</t>
  </si>
  <si>
    <t>معيد صفه</t>
  </si>
  <si>
    <t>معيد صفه لأكثر من مرة</t>
  </si>
  <si>
    <t>من البيت</t>
  </si>
  <si>
    <t>متغيب</t>
  </si>
  <si>
    <t xml:space="preserve">            الوضع التعليمي
المرحلة التعليمية</t>
  </si>
  <si>
    <t xml:space="preserve">                   الوضع التعليمي
   الصف</t>
  </si>
  <si>
    <t>ثاني ثانوي علوم</t>
  </si>
  <si>
    <t>ثاني ثانوي إنسانيات</t>
  </si>
  <si>
    <t>ثالث ثانوي آداب وإنسانيات</t>
  </si>
  <si>
    <t>إجتماع وإقفتصاد</t>
  </si>
  <si>
    <t>علوم عامة</t>
  </si>
  <si>
    <t>علوم الحياة</t>
  </si>
  <si>
    <t>الوضع التعليمي</t>
  </si>
  <si>
    <t>معيد صفه لأول مرة</t>
  </si>
  <si>
    <t>المتوسطة التعليم الأساسي حلقة ثالثة</t>
  </si>
  <si>
    <t>قطاعات التعليم</t>
  </si>
  <si>
    <t>التعليم الخاص غير المجاني</t>
  </si>
  <si>
    <t>التعليم الخاص الأونروا</t>
  </si>
  <si>
    <t>الإبتدائية التعليم الأساسي حلقة أولى، حلقة ثانية</t>
  </si>
  <si>
    <t xml:space="preserve">                                   الجنس  
المحافظة</t>
  </si>
  <si>
    <t>جبل لبنان- ضواحي بيروت</t>
  </si>
  <si>
    <t>جبل لبنان ما عدا ضواحي بيروت</t>
  </si>
  <si>
    <t>أفراد الهيئتين الإدارية والتعليمية:</t>
  </si>
  <si>
    <t>ملاك</t>
  </si>
  <si>
    <t>تعاقد</t>
  </si>
  <si>
    <t>تقدمة</t>
  </si>
  <si>
    <t>الوضع الوظيفي</t>
  </si>
  <si>
    <t>الوضع العائلي</t>
  </si>
  <si>
    <t>عازب</t>
  </si>
  <si>
    <t>متأهل</t>
  </si>
  <si>
    <t>مطلق</t>
  </si>
  <si>
    <t>أرمل</t>
  </si>
  <si>
    <t>هاجر</t>
  </si>
  <si>
    <t xml:space="preserve">              الوضع العائلي
الجنس</t>
  </si>
  <si>
    <t>عدد الأولاد</t>
  </si>
  <si>
    <t>من دون اولاد</t>
  </si>
  <si>
    <t>ولد</t>
  </si>
  <si>
    <t>بحسب العمر:</t>
  </si>
  <si>
    <t>المستوى العلمي</t>
  </si>
  <si>
    <t>مدرسة واحدة</t>
  </si>
  <si>
    <t>مدرستان</t>
  </si>
  <si>
    <t>ثلاث مدارس وأكثر</t>
  </si>
  <si>
    <t>الشهادة</t>
  </si>
  <si>
    <t xml:space="preserve">                       الوضع الوظيفي 
المحافظة</t>
  </si>
  <si>
    <t xml:space="preserve">                            عدد الاولاد
   قطاع التعليم</t>
  </si>
  <si>
    <t>دراسات عليا او دكتوراه وهندسة</t>
  </si>
  <si>
    <t>كفاءة</t>
  </si>
  <si>
    <t>إجازة او بكالوريوس وجدارة</t>
  </si>
  <si>
    <t>التعليمية الإبتدائية او البكالوريا التعليمية</t>
  </si>
  <si>
    <t>بكالوريا قسم ثانٍ او ما يعادلها</t>
  </si>
  <si>
    <t>بكالوريا قسم اول</t>
  </si>
  <si>
    <t>الإبتدائية العالية او ما يعادلها</t>
  </si>
  <si>
    <t xml:space="preserve">البكالوريا الفنية </t>
  </si>
  <si>
    <t>الشهادات الأخرى</t>
  </si>
  <si>
    <t xml:space="preserve">دراسات عليا او دكتوراه وهندسة </t>
  </si>
  <si>
    <t xml:space="preserve">كفاءة </t>
  </si>
  <si>
    <t xml:space="preserve">التعليمية الإبتدائية او البكالوريا التعليمية </t>
  </si>
  <si>
    <t xml:space="preserve">                        التعليم 
الجنس  
مرحلة التعليم</t>
  </si>
  <si>
    <t>دكتوراه</t>
  </si>
  <si>
    <t>هندسة</t>
  </si>
  <si>
    <t>كفاءة كلية تربية</t>
  </si>
  <si>
    <t>جدارة او ماتريز</t>
  </si>
  <si>
    <t>اجازة او بكالوريوس</t>
  </si>
  <si>
    <t>دبلوم جامعي</t>
  </si>
  <si>
    <t>التعليمية المتوسطة</t>
  </si>
  <si>
    <t>البكالوريا التعليمية او التعليمية الابتدائية</t>
  </si>
  <si>
    <t>معادلة بكالوريا قسم ثاني</t>
  </si>
  <si>
    <t>الكفاءة التربوية CAP</t>
  </si>
  <si>
    <t>الابتدائية العالية او ما يعادلها Brevet</t>
  </si>
  <si>
    <t>افادة من مصلحة التعليم الخاص</t>
  </si>
  <si>
    <t>الاجازة التعليمية الفنية LET- LT</t>
  </si>
  <si>
    <t>الامتياز الفني TS</t>
  </si>
  <si>
    <t>البكالوريا الفنية قسم اول BT1 +BT2</t>
  </si>
  <si>
    <t>التكميلية المهنية BP</t>
  </si>
  <si>
    <t>دراسات عليا او معمقة</t>
  </si>
  <si>
    <t>لا يحمل شهادة</t>
  </si>
  <si>
    <t>غيرها من الشهادات التعليمية</t>
  </si>
  <si>
    <t>غيرها من الشهادات الاكاديمية</t>
  </si>
  <si>
    <t>دبلوم فني</t>
  </si>
  <si>
    <t>دراسات عليا MS - MA</t>
  </si>
  <si>
    <t>بكالوريوس</t>
  </si>
  <si>
    <t>فريشمن</t>
  </si>
  <si>
    <t>ثانوية عامة</t>
  </si>
  <si>
    <t>توجيهية</t>
  </si>
  <si>
    <t>موحدة</t>
  </si>
  <si>
    <t>هاي سكول</t>
  </si>
  <si>
    <t>بكالوريا فرنسية</t>
  </si>
  <si>
    <t>دبلوم فني تربوي</t>
  </si>
  <si>
    <t>دبلوم ديني</t>
  </si>
  <si>
    <t>بكالوريا القسم الثاني</t>
  </si>
  <si>
    <t>البكالوريا الفنية قسم اول BT1</t>
  </si>
  <si>
    <t xml:space="preserve">الرسمي </t>
  </si>
  <si>
    <t>الخاص المجاني</t>
  </si>
  <si>
    <t>الخاص غير المجاني</t>
  </si>
  <si>
    <t xml:space="preserve">المجموع  </t>
  </si>
  <si>
    <t>3 - 2</t>
  </si>
  <si>
    <t>5 - 4</t>
  </si>
  <si>
    <t>6 اولاد واكثر</t>
  </si>
  <si>
    <t xml:space="preserve">                                العمر
   قطاع التعليم</t>
  </si>
  <si>
    <t>20 وما دون</t>
  </si>
  <si>
    <t>21-25</t>
  </si>
  <si>
    <t>26-30</t>
  </si>
  <si>
    <t>31-35</t>
  </si>
  <si>
    <t>36-40</t>
  </si>
  <si>
    <t>41-45</t>
  </si>
  <si>
    <t>46-50</t>
  </si>
  <si>
    <t>51-55</t>
  </si>
  <si>
    <t>65-60</t>
  </si>
  <si>
    <t>61وما فوق</t>
  </si>
  <si>
    <t xml:space="preserve">                               عدد المدارس
الشهادة</t>
  </si>
  <si>
    <t>3 مدارس واكثر</t>
  </si>
  <si>
    <t>إجازة او بكالوريوس</t>
  </si>
  <si>
    <t xml:space="preserve">                             عدد المدارس
الشهادة</t>
  </si>
  <si>
    <t>التعليم الخاص الاونروا</t>
  </si>
  <si>
    <t>نسبة الإناث %</t>
  </si>
  <si>
    <t>المرحلة بحسب المناهج الجديدة</t>
  </si>
  <si>
    <t>الصف</t>
  </si>
  <si>
    <t>روضة اولى</t>
  </si>
  <si>
    <t>روضة ثالثة</t>
  </si>
  <si>
    <t>الإبتدائية
التعليم الأساسي
حلقة أولى، حلقة ثانية</t>
  </si>
  <si>
    <t xml:space="preserve">الاول </t>
  </si>
  <si>
    <t>المتوسطة
التعليم الأساسي
حلقة ثالثة</t>
  </si>
  <si>
    <t>الثاني علوم</t>
  </si>
  <si>
    <t>الثاني إنسانيات</t>
  </si>
  <si>
    <t>الثاني آداب وإنسانيات</t>
  </si>
  <si>
    <t>الثالث إجتماع وإقتصاد</t>
  </si>
  <si>
    <t>الثالث علوم عامة</t>
  </si>
  <si>
    <t>الثالث علوم الحياة</t>
  </si>
  <si>
    <t>نسبة الذكور %</t>
  </si>
  <si>
    <t>المراحل التعليمية</t>
  </si>
  <si>
    <t>الإبتدائية- حلقة أولى وثانية</t>
  </si>
  <si>
    <t>المتوسطة- حلقة ثالثة</t>
  </si>
  <si>
    <t xml:space="preserve"> ذكر</t>
  </si>
  <si>
    <t>إنثى</t>
  </si>
  <si>
    <t>ذكر</t>
  </si>
  <si>
    <t>خاص الأونروا</t>
  </si>
  <si>
    <t>التعليم الأساسي- حلقة أولى+ حلقة ثانية اساسي</t>
  </si>
  <si>
    <t>التعليم الأساسي- حلقة ثالثة متوسط</t>
  </si>
  <si>
    <t xml:space="preserve">              قطاعات التعليم    
المحافظات</t>
  </si>
  <si>
    <t xml:space="preserve">بيروت </t>
  </si>
  <si>
    <t>جبل لبنان (ضواحي بيروت)</t>
  </si>
  <si>
    <t>جبل لبنان (ما عدا ضواحي بيروت)</t>
  </si>
  <si>
    <t>ما قبل الإبتدائية</t>
  </si>
  <si>
    <t>الإبتدائية حلقة 1+2</t>
  </si>
  <si>
    <t>المتوسطة حلقة 3</t>
  </si>
  <si>
    <r>
      <t xml:space="preserve">                قطاعات التعليم
</t>
    </r>
    <r>
      <rPr>
        <b/>
        <sz val="9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المحافظة</t>
    </r>
  </si>
  <si>
    <t xml:space="preserve">الجنسية </t>
  </si>
  <si>
    <t>لبناني</t>
  </si>
  <si>
    <t>سوري</t>
  </si>
  <si>
    <t>فلسطيني</t>
  </si>
  <si>
    <t>جنسيات عربية اخرى</t>
  </si>
  <si>
    <t>جنسيات اجنبية</t>
  </si>
  <si>
    <t>القطاع التعليمي</t>
  </si>
  <si>
    <t xml:space="preserve">التعليم الخاص غير المجاني </t>
  </si>
  <si>
    <t>جنسيات عربية</t>
  </si>
  <si>
    <t>جنسيات أجنبية</t>
  </si>
  <si>
    <t xml:space="preserve">اللغة </t>
  </si>
  <si>
    <t>النسب المؤية</t>
  </si>
  <si>
    <t xml:space="preserve">فرنسي </t>
  </si>
  <si>
    <t>إنكلزي</t>
  </si>
  <si>
    <t xml:space="preserve">                         اللغة
المحافظة</t>
  </si>
  <si>
    <t>جبل لبنان ( ضواحي بيروت)</t>
  </si>
  <si>
    <t xml:space="preserve">                     قطاعات التعليم
المحافظة</t>
  </si>
  <si>
    <t xml:space="preserve">                         التأخر الدراسي
المرحلة التعليمية</t>
  </si>
  <si>
    <t>أكثر من سنتين</t>
  </si>
  <si>
    <t>مجموع نسبة التاخر الدراسي</t>
  </si>
  <si>
    <t xml:space="preserve">                        العمر
   الصف</t>
  </si>
  <si>
    <t>ما دون 4</t>
  </si>
  <si>
    <t>أكثر من 13</t>
  </si>
  <si>
    <t>متأخر سنة</t>
  </si>
  <si>
    <t>متأخر سنتين وما فوق</t>
  </si>
  <si>
    <t>مجموع التأخر</t>
  </si>
  <si>
    <t>%</t>
  </si>
  <si>
    <t>ما دون 12</t>
  </si>
  <si>
    <t>أكثر من 20</t>
  </si>
  <si>
    <t xml:space="preserve"> </t>
  </si>
  <si>
    <t>v</t>
  </si>
  <si>
    <t>المصدر: وزارة التربية والتعليم العالي - المركز التربوي للبحوث والإنماء</t>
  </si>
  <si>
    <t xml:space="preserve">قطاع التعليم </t>
  </si>
  <si>
    <t>الإناث</t>
  </si>
  <si>
    <t>الذكور</t>
  </si>
  <si>
    <r>
      <t xml:space="preserve">             الجنس  
</t>
    </r>
    <r>
      <rPr>
        <b/>
        <sz val="9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قطاع التعليم</t>
    </r>
  </si>
  <si>
    <t xml:space="preserve">                       قطاعات التعليم
المرحلة التعليمية</t>
  </si>
  <si>
    <t xml:space="preserve">                  قطاع التعليم 
المحافظة              </t>
  </si>
  <si>
    <t xml:space="preserve">                قطاعات التعليم
المحافظة</t>
  </si>
  <si>
    <r>
      <t xml:space="preserve">                قطاعات التعليم
</t>
    </r>
    <r>
      <rPr>
        <b/>
        <sz val="9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المحافظة</t>
    </r>
  </si>
  <si>
    <t xml:space="preserve">                     الجنسية
قطاع التعليم</t>
  </si>
  <si>
    <t>المرحلة الابتدائية- التعليم الأساسي (حلقة أولى+ حلقة ثانية)</t>
  </si>
  <si>
    <t>المرحلة المتوسطة- التعليم الأساسي (حلقة ثالثة)</t>
  </si>
  <si>
    <t>أكثر من سنة وأقل من سنتين</t>
  </si>
  <si>
    <t>المرحلة ما قبل الإبتدائية - الروضة</t>
  </si>
  <si>
    <t xml:space="preserve">                     العمر
   الصف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</si>
  <si>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</si>
  <si>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</si>
  <si>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</si>
  <si>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</si>
  <si>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</si>
  <si>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</si>
  <si>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</si>
  <si>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</si>
  <si>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</si>
  <si>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اكثر من 13</t>
  </si>
  <si>
    <t>13-14</t>
  </si>
  <si>
    <t>14-15</t>
  </si>
  <si>
    <t>15-16</t>
  </si>
  <si>
    <t>16-17</t>
  </si>
  <si>
    <t>17-18</t>
  </si>
  <si>
    <t>18-19</t>
  </si>
  <si>
    <t>19-20</t>
  </si>
  <si>
    <t xml:space="preserve">                 العمر
الصف</t>
  </si>
  <si>
    <t>ما قبل الابتدائية - روضة</t>
  </si>
  <si>
    <t>11-10</t>
  </si>
  <si>
    <t xml:space="preserve">الوضع التعليمي </t>
  </si>
  <si>
    <t xml:space="preserve">معيد صفه لأول مرة </t>
  </si>
  <si>
    <t xml:space="preserve">                    الوضع التعليمي
   الصف</t>
  </si>
  <si>
    <t>إجتماع وإقتصاد</t>
  </si>
  <si>
    <t>معيد صفة لأكثرمن مرة</t>
  </si>
  <si>
    <t xml:space="preserve">                     الجنس  
المحافظة</t>
  </si>
  <si>
    <t>2-3</t>
  </si>
  <si>
    <r>
      <t xml:space="preserve">      </t>
    </r>
    <r>
      <rPr>
        <b/>
        <sz val="9"/>
        <color indexed="8"/>
        <rFont val="Calibri"/>
        <family val="2"/>
      </rPr>
      <t xml:space="preserve">                      </t>
    </r>
    <r>
      <rPr>
        <b/>
        <sz val="14"/>
        <color indexed="8"/>
        <rFont val="Calibri"/>
        <family val="2"/>
      </rPr>
      <t>قطاعات التعليم
العمر</t>
    </r>
  </si>
  <si>
    <t>30 وما فوق</t>
  </si>
  <si>
    <t>31-40</t>
  </si>
  <si>
    <t>41-50</t>
  </si>
  <si>
    <t>51-60</t>
  </si>
  <si>
    <t>61 وما فوق</t>
  </si>
  <si>
    <t>المدارس:</t>
  </si>
  <si>
    <t>الرسمي</t>
  </si>
  <si>
    <t xml:space="preserve">الخاص المجاني </t>
  </si>
  <si>
    <t>الخاص الغير مجاني</t>
  </si>
  <si>
    <t>الخاص الأنروا</t>
  </si>
  <si>
    <t xml:space="preserve">             
                  المدارس
قطاعات التعليم</t>
  </si>
  <si>
    <t>المدارس ما قبل الابتدائية</t>
  </si>
  <si>
    <t>المدارس الإبتدائية</t>
  </si>
  <si>
    <t>إبتدائية</t>
  </si>
  <si>
    <t>إبتدائية ما قبل الابتدائية</t>
  </si>
  <si>
    <t>المدارس المتوسطة</t>
  </si>
  <si>
    <t>متوسطة</t>
  </si>
  <si>
    <t>متوسطة إبتدائية</t>
  </si>
  <si>
    <t>متوسطة إبتدائية ما قبل الابتدائية</t>
  </si>
  <si>
    <t>متوسطة ما قبل الابتدائية</t>
  </si>
  <si>
    <t>المدارس الثانوية</t>
  </si>
  <si>
    <t>ثانوية</t>
  </si>
  <si>
    <t>ثانوية متوسطة</t>
  </si>
  <si>
    <t>ثانوية متوسطة إبتدائية</t>
  </si>
  <si>
    <t>ثانوية متوسطة إبتدائية ما قبل الابتدائية</t>
  </si>
  <si>
    <t>ثانوية متوسطة ما قبل إبتدائية</t>
  </si>
  <si>
    <t>اللغة الأجنبية</t>
  </si>
  <si>
    <t>الفرنسية</t>
  </si>
  <si>
    <t>الإنكليزية</t>
  </si>
  <si>
    <t>الفرنسية والإنكليزية</t>
  </si>
  <si>
    <t xml:space="preserve">              
                         اللغة 
المحافظات</t>
  </si>
  <si>
    <t>الفرنسية 
الإنكليزية</t>
  </si>
  <si>
    <t>تاريخ النشاط</t>
  </si>
  <si>
    <t>1925 وما قبل</t>
  </si>
  <si>
    <t>1926 حتى 1940</t>
  </si>
  <si>
    <t>1941 حتى 1955</t>
  </si>
  <si>
    <t>1956 حتى 1970</t>
  </si>
  <si>
    <t>1971 حتى 1985</t>
  </si>
  <si>
    <t>1986 وما بعد</t>
  </si>
  <si>
    <t>للبنين</t>
  </si>
  <si>
    <t>للبنات</t>
  </si>
  <si>
    <t>مختلطة</t>
  </si>
  <si>
    <t xml:space="preserve">                             الجنس
المحافظة</t>
  </si>
  <si>
    <t xml:space="preserve">                     المدارس
قطاعات التعليم</t>
  </si>
  <si>
    <t xml:space="preserve">             قطاعات التعليم  المحافظات</t>
  </si>
  <si>
    <t xml:space="preserve">                     اللغة
المحافظة</t>
  </si>
  <si>
    <t xml:space="preserve">                         تاريخ النشاط
قطاع التعليم</t>
  </si>
  <si>
    <t>1926 - 1940</t>
  </si>
  <si>
    <t>1941-1955</t>
  </si>
  <si>
    <t>1956-1970</t>
  </si>
  <si>
    <t>1971-1985</t>
  </si>
  <si>
    <t xml:space="preserve">                              الجنس
المحافظة</t>
  </si>
  <si>
    <t>التعليم المهني والتقني:</t>
  </si>
  <si>
    <t>المحافظة</t>
  </si>
  <si>
    <t>مدة الدراسة (بالسنوات)</t>
  </si>
  <si>
    <t xml:space="preserve">الكفاءة المهنية </t>
  </si>
  <si>
    <t>التكميلية المهنية</t>
  </si>
  <si>
    <t>الثانوية المهنية</t>
  </si>
  <si>
    <t>البكالوريا الفنية</t>
  </si>
  <si>
    <t>الامتياز الفني</t>
  </si>
  <si>
    <t>الاجازة الفنية</t>
  </si>
  <si>
    <t>عدد المدارس</t>
  </si>
  <si>
    <t>أنثى</t>
  </si>
  <si>
    <t>الوظيفة</t>
  </si>
  <si>
    <t>إداري</t>
  </si>
  <si>
    <t>يعلم</t>
  </si>
  <si>
    <t xml:space="preserve">                        الشهادات الرسمية
المحافظة</t>
  </si>
  <si>
    <t>الإجازة الفنية</t>
  </si>
  <si>
    <t>التعليم الخاص:</t>
  </si>
  <si>
    <t>حسب المحافظات:</t>
  </si>
  <si>
    <t>التعليم المهني والتقني- خاص:</t>
  </si>
  <si>
    <t xml:space="preserve">                           الشهادات الرسمية
المحافظة</t>
  </si>
  <si>
    <t>الكفاءة المهنية</t>
  </si>
  <si>
    <t>التعليم المهني والتقني 2013-2014:</t>
  </si>
  <si>
    <t xml:space="preserve">                                               الجنس
الاختصاص</t>
  </si>
  <si>
    <t>الالكترونيك</t>
  </si>
  <si>
    <t>العناية التمريضية</t>
  </si>
  <si>
    <t>العلوم المخبرية الطبية</t>
  </si>
  <si>
    <t>المعلوماتية الادارية</t>
  </si>
  <si>
    <t>الادارة الفندقية</t>
  </si>
  <si>
    <t>المراجعة والخبرة في المحاسبة</t>
  </si>
  <si>
    <t>قياس النظر وصناعة الاجهزة البصرية</t>
  </si>
  <si>
    <t>الالكترونيك فرع الاتصالات</t>
  </si>
  <si>
    <t>الالكترونيك الصناعي</t>
  </si>
  <si>
    <t>المساحة</t>
  </si>
  <si>
    <t>الميكانيك الهيدروليكي والهوائي</t>
  </si>
  <si>
    <t>العلوم المصرفية</t>
  </si>
  <si>
    <t>صيانة الطائرات</t>
  </si>
  <si>
    <t>المعلوماتية الادارية فرع الهندسة البرمجية</t>
  </si>
  <si>
    <t>التربية المختصة</t>
  </si>
  <si>
    <t>فنون ذخرفية + هندسة داخلية</t>
  </si>
  <si>
    <t>تقنيات التصوير الطبي</t>
  </si>
  <si>
    <t>الفنون الاعلانية والغرافيكية</t>
  </si>
  <si>
    <t>التسويق والادارة</t>
  </si>
  <si>
    <t>ادارة وتنظيم</t>
  </si>
  <si>
    <t>ميكانيك صيانة</t>
  </si>
  <si>
    <t>العلوم السياحية</t>
  </si>
  <si>
    <t xml:space="preserve">                                              الجنس
الاختصاص</t>
  </si>
  <si>
    <t>الكهرباء</t>
  </si>
  <si>
    <t>الميكانيك - فرع الانتاج</t>
  </si>
  <si>
    <t>المكيانيك فرع السيارات</t>
  </si>
  <si>
    <t>تدفءة وتبريد</t>
  </si>
  <si>
    <t>التربية الحضانية والابتدائية</t>
  </si>
  <si>
    <t>علوم ومختبرات الاسنان</t>
  </si>
  <si>
    <t>تصميم وتنفيذ الازياء</t>
  </si>
  <si>
    <t>مصور اشعة</t>
  </si>
  <si>
    <t>المعلوماتية الصناعية</t>
  </si>
  <si>
    <t>البناء والاشغال العامة</t>
  </si>
  <si>
    <t>انظمة وشبكات</t>
  </si>
  <si>
    <t>التقنيات الطبية</t>
  </si>
  <si>
    <t>ادارة وتنظبم</t>
  </si>
  <si>
    <t>المحاسبة والمعلوماتية</t>
  </si>
  <si>
    <t>الفنون الفندقية : الانتاج</t>
  </si>
  <si>
    <t xml:space="preserve">                                       الجنس
الاختصاص</t>
  </si>
  <si>
    <t>الميكانيك - فرع السيارات</t>
  </si>
  <si>
    <t>تدفئة وتبريد</t>
  </si>
  <si>
    <t>الميكانيك</t>
  </si>
  <si>
    <t>الخدمة الاجتماعية</t>
  </si>
  <si>
    <t>تكنولوجيا المعلوماتية</t>
  </si>
  <si>
    <t>امانة سر الادارية</t>
  </si>
  <si>
    <t>اخصائي تنفيذ الازياء</t>
  </si>
  <si>
    <t>الهندسة المدنية : فرع البناء والاشغال العامة</t>
  </si>
  <si>
    <t>الرسم الهندسي المعماري</t>
  </si>
  <si>
    <t>ميكانيك صناعي</t>
  </si>
  <si>
    <t>التربية الحضانية</t>
  </si>
  <si>
    <t>الفنون الفندقية : بيع</t>
  </si>
  <si>
    <t>الكيمياء الصناعية</t>
  </si>
  <si>
    <t>مساعدة طبيب الاسنان</t>
  </si>
  <si>
    <t>الفنون الفندقية : الايواء</t>
  </si>
  <si>
    <t>مراقب صحي</t>
  </si>
  <si>
    <t>فنون التجميل : تقليم اظافر - المكياج الفني</t>
  </si>
  <si>
    <t>كهرباء والكترونيك</t>
  </si>
  <si>
    <t>البع والعلاقات التجارية</t>
  </si>
  <si>
    <t>التجميل الداخلي</t>
  </si>
  <si>
    <t>موسيقى</t>
  </si>
  <si>
    <t>انتاج الاغذية</t>
  </si>
  <si>
    <t>فنون الاعلان</t>
  </si>
  <si>
    <t xml:space="preserve">                                 الجنس
الاختصاص</t>
  </si>
  <si>
    <t xml:space="preserve">الكهرباء </t>
  </si>
  <si>
    <t>الميكانيك : الهيدروليكي والهوائي</t>
  </si>
  <si>
    <t>كهرباء صناعية</t>
  </si>
  <si>
    <t>الفنون الفندقية : انتاج الحلويات</t>
  </si>
  <si>
    <t>الفنون الفندقية : انتاج الطهو</t>
  </si>
  <si>
    <t>ميكانيك مزدوج</t>
  </si>
  <si>
    <t>تمديدات صحية</t>
  </si>
  <si>
    <t>محاسب مساعد</t>
  </si>
  <si>
    <t>نجار موبيليا</t>
  </si>
  <si>
    <t>كهربائي ابنية</t>
  </si>
  <si>
    <t>المحاسبة</t>
  </si>
  <si>
    <t>فنون التجميل</t>
  </si>
  <si>
    <t>مستكتب مختزل</t>
  </si>
  <si>
    <t>امين خدمة بالمطعم</t>
  </si>
  <si>
    <t>طاه</t>
  </si>
  <si>
    <t>حلواني</t>
  </si>
  <si>
    <t>اخصائي في تجميل</t>
  </si>
  <si>
    <t>مساعد ممرض</t>
  </si>
  <si>
    <t>خياطة للنساء</t>
  </si>
  <si>
    <t>طباع اوفست</t>
  </si>
  <si>
    <t>ميكانيكي اليات</t>
  </si>
  <si>
    <t>ميكانيكي محركات</t>
  </si>
  <si>
    <t>كهربائي ماكينات</t>
  </si>
  <si>
    <t>مصلح راديو</t>
  </si>
  <si>
    <t>مصلح تلفزيون</t>
  </si>
  <si>
    <t>نجار</t>
  </si>
  <si>
    <t>خدمة الاطفال</t>
  </si>
  <si>
    <t>عامل تمديدات كهربائية</t>
  </si>
  <si>
    <t>إسم الشهادة</t>
  </si>
  <si>
    <t>الكفاءة المهنية C.A.P</t>
  </si>
  <si>
    <t>التكميلية المهنية  B.P</t>
  </si>
  <si>
    <t>الشهادة الثانوية المهنية S.P</t>
  </si>
  <si>
    <t>البكالوريا الفنية B.T</t>
  </si>
  <si>
    <t>الامتياز الفني T.S</t>
  </si>
  <si>
    <t>الاجازة الفنية L.T</t>
  </si>
  <si>
    <t>جدول 1: توزيع  مجموع التلاميذ بالنسبة المئوية في جميع قطاعات التعليم في لبنان للسنة الدراسية 2013-2014</t>
  </si>
  <si>
    <t xml:space="preserve"> جدول 2: توزيع مجموع التلاميذ  على قطاعات التعليم بموجب المرحلة والصف والجنس للسنة الدراسية 2013-2014</t>
  </si>
  <si>
    <t>جدول 3: توزيع مجموع التلاميذ بالنسبة المئوية على قطاعات التعليم بموجب المرحلة والصف و الجنس للسنة الدراسي 2013-2014</t>
  </si>
  <si>
    <t>صفحة :1</t>
  </si>
  <si>
    <t>صفحة :2</t>
  </si>
  <si>
    <t>صفحة :3</t>
  </si>
  <si>
    <t>جدول 2: توزيع مجموع التلاميذ  على قطاعات التعليم بموجب المرحلة والصف والجنس للسنة الدراسية 2013-2014</t>
  </si>
  <si>
    <t xml:space="preserve"> جدول 4: عدد مجموع  التلاميذ في قطاع التعليم الرسمي بموجب الجنس للسنة الدرسية 2013-2014</t>
  </si>
  <si>
    <t xml:space="preserve"> جدول 5: عدد مجموع  التلاميذ في قطاع التعليم الخاص المجاني بموجب الجنس للسنة الدرسية 2013-2014</t>
  </si>
  <si>
    <t xml:space="preserve"> جدول 6: عدد مجموع  التلاميذ في قطاع التعليم الخاص غير المجاني بموجب الجنس للسنة الدرسية 2013-2014</t>
  </si>
  <si>
    <t xml:space="preserve"> جدول 7: عدد مجموع التلاميذ في قطاع التعليم الخاص الانروا بموجب الجنس للسنة الدرسية 2013-2014</t>
  </si>
  <si>
    <t xml:space="preserve"> جدول 4 -7: عدد مجموع  التلاميذ في قطاعات التعليم  بموجب الجنس للسنة الدرسية 2013-2014</t>
  </si>
  <si>
    <t xml:space="preserve"> جدول 11: مجموع توزيع التلاميذ على قطاع التعليم الرسمي بحسب المحافظات للسنة الدراسية 2013-2014</t>
  </si>
  <si>
    <t xml:space="preserve"> جدول 10:  توزيع التلاميذ  بالنسبة المئوية على المحافظات بموجب قطاعات التعليم للسنة الدراسية 2013-2014</t>
  </si>
  <si>
    <t xml:space="preserve">  جدول 12: مجموع توزيع التلاميذ على قطاع التعليم الخاص المجاني بحسب المحافظات للسنة الدراسية 2013-2014</t>
  </si>
  <si>
    <t xml:space="preserve"> جدول 13: مجموع توزيع التلاميذ على قطاع التعليم الخاص غير المجاني بحسب المحافظات للسنة الدراسية 2013-2014</t>
  </si>
  <si>
    <t xml:space="preserve">  جدول 14 : مجموع توزيع التلاميذ على قطاع التعليم الخاص الأنروا بحسب المحافظات للسنة الدراسية 2013-2014</t>
  </si>
  <si>
    <t>جدول 10:  توزيع التلاميذ  بالنسبة المئوية على المحافظات بموجب قطاعات التعليم للسنة الدراسية 2013-2014</t>
  </si>
  <si>
    <t>جدول 11-14: مجموع توزيع التلاميذ على قطاعات التعليم  بحسب المحافظات للسنة الدراسية 2013-2014</t>
  </si>
  <si>
    <t>جدول 15: مجموع التلاميذ بالنسبة المئوية  بحسب الجنسية للسنة الدراسية 2013-2014</t>
  </si>
  <si>
    <t>جدول 16: مجموع التلاميذ بالنسبة المئوية بحسب القطاع التعليمي للسنة الدراسية 2013-2014</t>
  </si>
  <si>
    <t>جدول 17: توزيع مجموع التلاميذ  بحسب الجنسية وقطاع التعليم للسنة الدراسية 2013-2014</t>
  </si>
  <si>
    <t>صفحة :4</t>
  </si>
  <si>
    <t xml:space="preserve"> جدول 18 : توزيع مجموع التلاميذ بحسب لغة التعليم الأجنبية الأولى للسنة الدراسية 2013-2014</t>
  </si>
  <si>
    <t xml:space="preserve"> جدول 19 : توزيع مجموع التلاميذ بحسب المحافظات ولغة التعليم الأجنبية الأولى للسنة الدراسية 2013-2014</t>
  </si>
  <si>
    <t xml:space="preserve">  جدول 20 : توزيع مجموع التلاميذ في قطاع التعليم الرسمي بحسب لغة التعليم الأجنبية الأولى للسنة الدراسية 2013 -2014</t>
  </si>
  <si>
    <t xml:space="preserve">  جدول 21 : توزيع مجموع التلاميذ في قطاع التعليم الخاص المجاني بحسب لغة التعليم الأجنبية الأولى للسنة الدراسية 2013 -2014</t>
  </si>
  <si>
    <t xml:space="preserve">  جدول 22 : توزيع مجموع التلاميذ في قطاع التعليم الخاص غير المجاني بحسب لغة التعليم الأجنبية الأولى للسنة الدراسية 2013 -2014</t>
  </si>
  <si>
    <t xml:space="preserve">  جدول 23 : توزيع مجموع التلاميذ في قطاع التعليم الخاص الأونروا بحسب لغة التعليم الأجنبية الأولى للسنة الدراسية 2013 -2014</t>
  </si>
  <si>
    <t xml:space="preserve">  جدول 24 : توزيع مجموع التلاميذ على المحافظات بحسب قطاع التعليم الرسمي ولغة التعليم الأجنبية الأولى للسنة الدراسية 2013-2014</t>
  </si>
  <si>
    <t xml:space="preserve">  جدول 25 : توزيع مجموع التلاميذ على المحافظات بحسب قطاع التعليم الخاص المجاني ولغة التعليم الأجنبية الأولى للسنة الدراسية 2013-2014</t>
  </si>
  <si>
    <t xml:space="preserve">  جدول 26 : توزيع مجموع التلاميذ على المحافظات بحسب قطاع التعليم الخاص غير المجاني ولغة التعليم الأجنبية الأولى للسنة الدراسية 2013-2014</t>
  </si>
  <si>
    <t xml:space="preserve">  جدول 27 : توزيع مجموع التلاميذ على المحافظات بحسب قطاع التعليم خاص الأونروا ولغة التعليم الأجنبية الأولى للسنة الدراسية 2013-2014</t>
  </si>
  <si>
    <t>جدول 18 : توزيع مجموع التلاميذ بحسب لغة التعليم الأجنبية الأولى للسنة الدراسية 2013-2014</t>
  </si>
  <si>
    <t>جدول 19 : توزيع مجموع التلاميذ بحسب المحافظات ولغة التعليم الأجنبية الأولى للسنة الدراسية 2013-2014</t>
  </si>
  <si>
    <t xml:space="preserve"> جدول 20-23 : توزيع مجموع التلاميذ في قطاعات التعليم  بحسب لغة التعليم الأجنبية الأولى للسنة الدراسية 2013 -2014</t>
  </si>
  <si>
    <t>صفحة :5</t>
  </si>
  <si>
    <t xml:space="preserve"> جدول 24 -27: توزيع مجموع التلاميذ على المحافظات بحسب قطاعات التعليم ولغة التعليم الأجنبية الأولى للسنة الدراسية 2013-2014</t>
  </si>
  <si>
    <t>جدول 28 : مجموع التلاميذ بالنسبة المئوية  بموجب المرحلة التعليمية والتأخر الدراسي للسنة الدراسية 2013-2014</t>
  </si>
  <si>
    <t>جدول 29 : مجموع التلاميذ بالنسبة المئوية  بموجب المرحلة التعليمية والتأخر الدراسي في قطاع التعليم الرسمي للسنة الدراسية 2013-2014</t>
  </si>
  <si>
    <t>صفحة :6</t>
  </si>
  <si>
    <t xml:space="preserve"> جدول 30: توزيع مجموع التلاميذ بحسب العمر والصف على المرحلة ما قبل الابتدائية للسنة الدراسية 2013-2014</t>
  </si>
  <si>
    <t xml:space="preserve"> جدول 31: توزيع مجموع التلاميذ بحسب العمر والصف على المرحلة  الابتدائية للسنة الدراسية 2013-2014</t>
  </si>
  <si>
    <t xml:space="preserve">                          العمر
   الصف</t>
  </si>
  <si>
    <t xml:space="preserve"> جدول 33: توزيع مجموع التلاميذ بحسب العمر والصف على المرحلة الثانوية للسنة الدراسية 2013-2014</t>
  </si>
  <si>
    <t>جدول 30: توزيع مجموع التلاميذ بحسب العمر والصف على المرحلة ما قبل الابتدائية للسنة الدراسية 2013-2014</t>
  </si>
  <si>
    <t>جدول 31: توزيع مجموع التلاميذ بحسب العمر والصف على المرحلة  الابتدائية للسنة الدراسية 2013-2014</t>
  </si>
  <si>
    <t>صفحة :7</t>
  </si>
  <si>
    <t xml:space="preserve"> جدول 34: توزيع مجموع تلاميذ التعليم الرسمي بحسب العمر والصف على المرحلة ما قبل الابتدائية للسنة الدراسية 2013-2014</t>
  </si>
  <si>
    <t xml:space="preserve"> جدول 35: توزيع مجموع تلاميذ التعليم الرسمي بحسب العمر والصف على المرحلة الابتدائية للسنة الدراسية 2013-2014</t>
  </si>
  <si>
    <t xml:space="preserve"> جدول 36: توزيع مجموع تلاميذ التعليم الرسمي بحسب العمر والصف على المرحلة المتوسطة للسنة الدراسية 2013-2014</t>
  </si>
  <si>
    <t xml:space="preserve"> جدول 37: توزيع مجموع تلاميذ التعليم الرسمي بحسب العمر والصف على المرحلة الثانوية للسنة الدراسية 2013-2014</t>
  </si>
  <si>
    <t>جدول 36: توزيع مجموع تلاميذ التعليم الرسمي بحسب العمر والصف على المرحلة المتوسطة للسنة الدراسية 2013-2014</t>
  </si>
  <si>
    <t>صفحة :8</t>
  </si>
  <si>
    <t>جدول 38:  توزيع  تلاميذ التعليم العام  بالنسبة المئوية بموجب الوضع التعليمي عند التسجيل للسنة الدراسية 2013-2014</t>
  </si>
  <si>
    <t xml:space="preserve"> جدول 39 : نسب توزيع تلاميذ التعليم العام بموجب المرحلة التعليمية والوضع التعليمي عند التسجيل للسنة الدراسية 2013-2014</t>
  </si>
  <si>
    <t xml:space="preserve"> جدول 40: توزيع التلاميذ بحسب الوضع التعليمي عند التسجيل على المرحلة ما قبل الابتدائية للسنة الدراسية 2013-2014</t>
  </si>
  <si>
    <t xml:space="preserve"> جدول 41: توزيع التلاميذ بحسب الوضع التعليمي عند التسجيل على المرحلة الابتدائية (التعليم الأساسي) للسنة الدراسية 2013-2014</t>
  </si>
  <si>
    <t xml:space="preserve"> جدول 42 : توزيع التلاميذ بحسب العمر والصف على المرحلة المتوسطة (الحلقة الثالثة) للسنة الدراسية 2013-2014</t>
  </si>
  <si>
    <t xml:space="preserve"> جدول 43 : توزيع التلاميذ  بحسب العمر والصف على المرحلة الثانوية للسنة الدراسية 2013-2014</t>
  </si>
  <si>
    <t>جدول 39 : نسب توزيع تلاميذ التعليم العام بموجب المرحلة التعليمية والوضع التعليمي عند التسجيل للسنة الدراسية 2013-2014</t>
  </si>
  <si>
    <t>جدول 41: توزيع التلاميذ بحسب الوضع التعليمي عند التسجيل على المرحلة الابتدائية (التعليم الأساسي) للسنة الدراسية 2013-2014</t>
  </si>
  <si>
    <t>جدول 42 : توزيع التلاميذ بحسب العمر والصف على المرحلة المتوسطة (الحلقة الثالثة) للسنة الدراسية 2013-2014</t>
  </si>
  <si>
    <t>جدول 43 : توزيع التلاميذ  بحسب العمر والصف على المرحلة الثانوية للسنة الدراسية 2013-2014</t>
  </si>
  <si>
    <t>صفحة :9</t>
  </si>
  <si>
    <t xml:space="preserve">  جدول 46: مجموع توزيع تلاميذ التعليم الرسمي للمرحلة التعليمية ما قبل الإبتدائية الروضة عند التسجيل على المرحلة ما قبل الابتدائية للسنة الدراسية 2013-2014:</t>
  </si>
  <si>
    <t xml:space="preserve"> جدول 47: مجموع توزيع تلاميذ التعليم الرسمي للمرحلة التعليمية الإبتدائية التعليم الاساسي (حلقة اولى + حلقة ثانية) عند التسجيل على المرحلة ما قبل الابتدائية للسنة الدراسية 2013-2014:</t>
  </si>
  <si>
    <t xml:space="preserve"> جدول 48 : مجموع توزيع تلاميذ التعليم الرسمي للمرحلة التعليمية المتوسطة (الحلقة الثالثة) عند التسجيل على المرحلة ما قبل الابتدائية للسنة الدراسية 2013-2014:</t>
  </si>
  <si>
    <t xml:space="preserve"> جدول 49: مجموع توزيع تلاميذ التعليم الرسمي للمرحلة التعليمية الثانوية عند التسجيل على المرحلة ما قبل الابتدائية للسنة الدراسية 2013-2014:</t>
  </si>
  <si>
    <t xml:space="preserve"> جدول 50: عدد ونسب شعب التدريس في جميع قطاعات التعليم في لبنان للسنة الدراسية 2013-2014</t>
  </si>
  <si>
    <t xml:space="preserve"> جدول 51: متوسط عدد التلاميذ للشعبة الواحدة في لبنان للسنة 2013-2014</t>
  </si>
  <si>
    <t>جدول 44:  توزيع تلاميذ التعليم الرسمي  بالنسبة المئوية بحسب الوضع التعليمي عند التسجيل للسنة الدراسية 2013-2014</t>
  </si>
  <si>
    <t>جدول 45: توزيع تلاميذ التعليم الرسمي بالنسبة المئوية  بموجب المرحلة التعليمية والوضع التعليمي للسنة الدراسية 2013-2014</t>
  </si>
  <si>
    <t xml:space="preserve"> جدول 52: توزيع عدد الشعب بحسب لغة التعليم الأجنبية الأساسية وقطاعات التعليم للسنة الدراسية 2013-2014</t>
  </si>
  <si>
    <t xml:space="preserve"> جدول 53: توزيع عدد الشعب في قطاع التعليم الرسمي بحسب اللغة الأجنبية الأولى وبحسب المراحل الدراسية للسنة الدراسية 2013-2014</t>
  </si>
  <si>
    <t xml:space="preserve"> جدول 54: توزيع عدد الشعب في قطاع التعليم الخاص المجاني بحسب اللغة الأجنبية الأولى وبحسب المراحل الدراسية للسنة الدراسية 2013-2014</t>
  </si>
  <si>
    <t>جدول 55: توزيع عدد الشعب في قطاع التعليم الخاص غير المجاني بحسب اللغة الأجنبية الأولى وبحسب المراحل الدراسية للسنة الدراسية 2013-2014</t>
  </si>
  <si>
    <t>جدول 56: توزيع عدد الشعب في قطاع التعليم الخاص بالأنروا بحسب اللغة الأجنبية الأولى وبحسب المراحل الدراسية للسنة الدراسية 2013-2014</t>
  </si>
  <si>
    <t xml:space="preserve"> جدول 57: مجموع توزيع عدد الشعب في المحافظات بحسب قطاعات التعليم الرسمي ولغة التعليم الأجنبية الأولى  للسنة الدراسية 2013-2014</t>
  </si>
  <si>
    <t xml:space="preserve"> جدول 58: مجموع توزيع عدد الشعب في المحافظات بحسب قطاعات التعليم الخاص المجاني ولغة التعليم الأجنبية الأولى  للسنة الدراسية 2013-2014</t>
  </si>
  <si>
    <t xml:space="preserve"> جدول 59: مجموع توزيع عدد الشعب في المحافظات بحسب قطاعات التعليم الخاص غير المجاني ولغة التعليم الأجنبية الأولى  للسنة الدراسية 2013-2014</t>
  </si>
  <si>
    <t xml:space="preserve"> جدول 60: مجموع توزيع عدد الشعب في المحافظات بحسب قطاعات التعليم الخاص بالأنروا ولغة التعليم الأجنبية الأولى  للسنة الدراسية 2013-2014</t>
  </si>
  <si>
    <t xml:space="preserve">  جدول 46-49: مجموع توزيع تلاميذ التعليم الرسمي بحسب الوضع التعليمي  عند التسجيل بموجب  المرحلة والصف  للسنة الدراسية 2013-2014</t>
  </si>
  <si>
    <t>صفحة :10</t>
  </si>
  <si>
    <t>جدول 50: عدد ونسب شعب التدريس في جميع قطاعات التعليم في لبنان للسنة الدراسية 2013-2014</t>
  </si>
  <si>
    <t>جدول 51: متوسط عدد التلاميذ للشعبة الواحدة في لبنان للسنة 2013-2014</t>
  </si>
  <si>
    <t>جدول 53-56:  توزيع عدد الشعب في قطاعات  التعليم الرسمي بحسب اللغة الأجنبية الأولى وبحسب المراحل الدراسية للسنة الدراسية 2013-2014</t>
  </si>
  <si>
    <t>جدول 57-60: مجموع توزيع عدد الشعب في المحافظات بحسب قطاعات التعليم  ولغة التعليم الأجنبية الأولى  للسنة الدراسية 2013-2014</t>
  </si>
  <si>
    <t xml:space="preserve">بحسب قطاعات التعليم : </t>
  </si>
  <si>
    <t xml:space="preserve"> جدول 61: توزيع مجموع أفراد الهيئتين الإدارية والتعليمية التابعين والمتعاقدين في جميع قطاعات التعليم العام في لبنان للسنة الدراسية 2013-2014</t>
  </si>
  <si>
    <t xml:space="preserve"> جدول 62: توزيع افراد الهيئة التعليمية بموجب الوضع الوظيفي وقطاع التعليم للسنة الدراسية 2013-2014:</t>
  </si>
  <si>
    <t xml:space="preserve">  جدول 63: توزيع عدد المعلمين بحسب قطاع التعليم الرسمي والوضع الوظيفي على مختلف المحافظات للسنة الدراسية 2013-2014؛</t>
  </si>
  <si>
    <t xml:space="preserve"> جدول 64: توزيع عدد المعلمين بحسب قطاع التعليم الخاص المجاني والوضع الوظيفي على مختلف المحافظات للسنة الدراسية 2013-2014؛</t>
  </si>
  <si>
    <t xml:space="preserve"> جدول 65: توزيع عدد المعلمين بحسب قطاع التعليم الخاص غير المجاني والوضع الوظيفي على مختلف المحافظات للسنة الدراسية 2013-2014؛</t>
  </si>
  <si>
    <t xml:space="preserve"> جدول 66: توزيع عدد المعلمين بحسب قطاع التعليم الخاص بالأنروا والوضع الوظيفي على مختلف المحافظات للسنة الدراسية 2013-2014؛</t>
  </si>
  <si>
    <t>جدول 62: توزيع افراد الهيئة التعليمية بموجب الوضع الوظيفي وقطاع التعليم للسنة الدراسية 2013-2014</t>
  </si>
  <si>
    <t xml:space="preserve"> جدول 63-66:  توزيع عدد المعلمين بحسب قطاعات  التعليم  والوضع الوظيفي على مختلف المحافظات للسنة الدراسية 2013-2014؛</t>
  </si>
  <si>
    <t>صفحة :11</t>
  </si>
  <si>
    <t xml:space="preserve"> جدول 67: توزيع مجموع افراد الهيئة الإدارية والتعليمية في جميع قطاعات التعليم العام في لبنان بموجب الجنس للسنة الدراسية 2013-2014:</t>
  </si>
  <si>
    <t xml:space="preserve">  جدول 68: توزيع مجموع أفراد الهيئة الإدارية والتعليمية بحسب قطاعات التعليم والجنس للسنة الدراسية 2013-2014:</t>
  </si>
  <si>
    <t>صفحة :12</t>
  </si>
  <si>
    <t xml:space="preserve"> جدول 69: توزيع مجموع أفراد الهيئتين الإدارية والتعليمية بحسب الوضع العائلي على النسب المئوية للسنة الدراسية 2013-2014:</t>
  </si>
  <si>
    <t xml:space="preserve"> جدول 72: توزيع عدد المعلمين المتأهلين والمطلقين والأرامل والمهاجرين بحسب عدد أولادهم على قطاعات التعليم للسنة الدراسية 2013-2014:</t>
  </si>
  <si>
    <t>جدول 69: توزيع مجموع أفراد الهيئتين الإدارية والتعليمية بحسب الوضع العائلي على النسب المئوية للسنة الدراسية 2013-2014:</t>
  </si>
  <si>
    <t>جدول 72: توزيع عدد المعلمين المتأهلين والمطلقين والأرامل والمهاجرين بحسب عدد أولادهم على قطاعات التعليم للسنة الدراسية 2013-2014</t>
  </si>
  <si>
    <t>صفحة :13</t>
  </si>
  <si>
    <t>جدول 73:  توزيع عدد المعلمين بالنسبة المئوية  في القطاعات التعليمية بموجب العمر للسنة الدراسية 2013-2014:</t>
  </si>
  <si>
    <t>جدول 74: توزبع عدد المعلمين بحسب العمر على قطاعات التعليم للسنة الدراسية 2013-2014:</t>
  </si>
  <si>
    <t>جدول 74: توزبع عدد المعلمين بحسب العمر على قطاعات التعليم للسنة الدراسية 2013-2014</t>
  </si>
  <si>
    <t>صفحة :14</t>
  </si>
  <si>
    <t xml:space="preserve"> جدول 75: مجموع ونسب توزيع افراد الهيئتين الإدارية والتعليمية بحسب المستوى التعليمي للسنة  الدراسية 2013-2014</t>
  </si>
  <si>
    <t xml:space="preserve"> جدول 76 : توزع مجموع المعلمين الفعلي في لبنان بحسب عدد المدارس وبحسب اعلى شهادة يحملونها للسنة الدراسية 2013-2014:</t>
  </si>
  <si>
    <t xml:space="preserve"> جدول 77: مجموع ونسب توزيع عدد افراد الهيئتين الإدارية والتعليمية بحسب مستواهم العلمي للسنة الدراسية 2013-2014:</t>
  </si>
  <si>
    <t xml:space="preserve"> جدول 78: توزع مجموع المعلمين الفعلي في قطاع التعليم الرسمي بحسب عدد المدارس التي يدرسون فيها وبحسب اعلى شهادة يحملونها للسنة الدراسية 2013-2014:</t>
  </si>
  <si>
    <t>جدول 76 : توزع مجموع المعلمين الفعلي في لبنان بحسب عدد المدارس وبحسب اعلى شهادة يحملونها للسنة الدراسية 2013-2014:</t>
  </si>
  <si>
    <t>صفحة :15</t>
  </si>
  <si>
    <t>جدول 79:  توزيع مجموع المدارس بالنسبة المئوية  بموجب قطاعات التعليم للسنة الدراسية 2013-2014:</t>
  </si>
  <si>
    <t xml:space="preserve"> جدول 80: مجموع توزيع المدارس ما قبل الإبتدائية والإبتدائية بموجب قطاعات التعليم للسنة الدراسية 2013-2014:</t>
  </si>
  <si>
    <t xml:space="preserve"> جدول 81: مجموع توزيع المدارس المتوسطة بموجب قطاعات التعليم للسنة الدراسية 2013-2014:</t>
  </si>
  <si>
    <t xml:space="preserve"> جدول 82 : مجموع توزيع المدارس الثانوية بموجب قطاعات التعليم للسنة الدراسية 2013-2014:</t>
  </si>
  <si>
    <t xml:space="preserve"> جدول 83: توزيع مجموع المدارس على قطاعات التعليم وعلى المحافظات بحسب النسب المئوية للسنة الدراسية 2013-2014: </t>
  </si>
  <si>
    <t xml:space="preserve"> جدول 85: توزيع مجموع مدارس التعليم الرسمي على المحافظات بموجب اللغة الاجنبية الاولى غير العربية المعتمدة لتعليم مواد الرياضيات والعلوم للسنة الدراسية 2013-2014:</t>
  </si>
  <si>
    <t xml:space="preserve"> جدول 86: توزيع مجموع مدارس التعليم الخاص المجاني على المحافظات بموجب اللغة الاجنبية الاولى غير العربية المعتمدة لتعليم مواد الرياضيات والعلوم للسنة الدراسية 2013-2014:</t>
  </si>
  <si>
    <t xml:space="preserve"> جدول 87: توزيع مجموع مدارس التعليم الخاص غير المجاني على المحافظات بموجب اللغة الاجنبية الاولى غير العربية المعتمدة لتعليم مواد الرياضيات والعلوم للسنة الدراسية 2013-2014:</t>
  </si>
  <si>
    <t xml:space="preserve"> جدول  88: توزيع مجموع مدارس التعليم الخاص الأنروا على المحافظات بموجب اللغة الاجنبية الاولى غير العربية المعتمدة لتعليم مواد الرياضيات والعلوم للسنة الدراسية 2013-2014:</t>
  </si>
  <si>
    <t>جدول 79:  توزيع مجموع المدارس بالنسبة المئوية  بموجب قطاعات التعليم للسنة الدراسية 2013-2014</t>
  </si>
  <si>
    <t>جدول 80: مجموع توزيع المدارس ما قبل الإبتدائية والإبتدائية بموجب قطاعات التعليم للسنة الدراسية 2013-2014:</t>
  </si>
  <si>
    <t>جدول 82 : مجموع توزيع المدارس الثانوية بموجب قطاعات التعليم للسنة الدراسية 2013-2014</t>
  </si>
  <si>
    <t xml:space="preserve">جدول 83: توزيع مجموع المدارس على قطاعات التعليم وعلى المحافظات بحسب النسب المئوية للسنة الدراسية 2013-2014: </t>
  </si>
  <si>
    <t>جدول 85-88: توزيع مجموع مدارس  قطاعات التعليم  على المحافظات بموجب اللغة الاجنبية الاولى غير العربية المعتمدة لتعليم مواد الرياضيات والعلوم للسنة الدراسية 2013-2014:</t>
  </si>
  <si>
    <t>صفحة :16</t>
  </si>
  <si>
    <t>جدول 89: توزيع مجموع عدد المدارس  بالنسبة المئوية في لبنان لجهة بدء تاريخ النشاط للسنة الدراسية 2013-2014:</t>
  </si>
  <si>
    <t xml:space="preserve"> جدول 90: توزيع مجموع المدراس على قطاعات التعليم بموجب تاريخ النشاط للسنة الدراسية 2013-2014:</t>
  </si>
  <si>
    <t>جدول 90: توزيع مجموع المدراس على قطاعات التعليم بموجب تاريخ النشاط للسنة الدراسية 2013-2014</t>
  </si>
  <si>
    <t>صفحة :17</t>
  </si>
  <si>
    <t xml:space="preserve"> جدول 92: مجموع توزيع عدد مدارس التعليم الرسمي على المحافظات بموجب الجنس للسنة الدراسية 2013-2014:</t>
  </si>
  <si>
    <t>جدول 93: مجموع توزيع عدد مدارس التعليم الخاص المجاني على المحافظات بموجب الجنس للسنة الدراسية 2013-2014:</t>
  </si>
  <si>
    <t xml:space="preserve"> جدول 94: مجموع توزيع عدد مدارس التعليم الخاص الغير مجاني على المحافظات بموجب الجنس للسنة الدراسية 2013-2014:</t>
  </si>
  <si>
    <t xml:space="preserve"> جدول 95: مجموع توزيع عدد مدارس التعليم الخاص الأنروا على المحافظات بموجب الجنس للسنة الدراسية 2013-2014:</t>
  </si>
  <si>
    <t>جدول 91: توزيع التلاميذ في قطاعات التعليم بالنسبة المئوية  بموجب الجنس للسنة الدراسية 2013-2014:</t>
  </si>
  <si>
    <t>جدول 92: مجموع توزيع عدد مدارس التعليم الرسمي على المحافظات بموجب الجنس للسنة الدراسية 2013-2014:</t>
  </si>
  <si>
    <t>جدول 93: مجموع توزيع عدد مدارس التعليم الخاص المجاني على المحافظات بموجب الجنس للسنة الدراسية 2013-2014</t>
  </si>
  <si>
    <t>جدول 94: مجموع توزيع عدد مدارس التعليم الخاص الغير مجاني على المحافظات بموجب الجنس للسنة الدراسية 2013-2014:</t>
  </si>
  <si>
    <t xml:space="preserve"> جدول 95: مجموع توزيع عدد مدارس التعليم الخاص الأنروا على المحافظات بموجب الجنس للسنة الدراسية 2013-2014</t>
  </si>
  <si>
    <t>صفحة :18</t>
  </si>
  <si>
    <t>جدول 96: مجموع توزيع مجموع المدارس والمعاهد الفنية والتقنية الرسمية للسنة الدراسية 2013-2014:</t>
  </si>
  <si>
    <t xml:space="preserve"> جدول 97: مجموع توزيع عدد سنوات الدراسة في القطاع المهني والتقني لنيل الشهادات الرسمية:</t>
  </si>
  <si>
    <t>جدول 98:  توزيع مجموع الطلاب في التعليم الرسمي والتقني للسنة الدراسية 2013-2014:</t>
  </si>
  <si>
    <t>جدول 99:  توزيع الطلاب بموجب المحافظات للسنة الدراسية 2013-2014:</t>
  </si>
  <si>
    <t>جدول 100: توزيع افراد الهيئتين الإدارية والتعليمية في التعليم المهني والتقني الرسمي للسنة الدراسية 2013-2014:</t>
  </si>
  <si>
    <t>جدول 101:  افراد الهيئتين الإدارية والتعليمية  بالنسبة المئوية في التعليم المهني والتقني الرسمي بموجب المحافظات للسنة الدراسية 2013-2014:</t>
  </si>
  <si>
    <t>جدول 96: مجموع توزيع مجموع المدارس والمعاهد الفنية والتقنية الرسمية للسنة الدراسية 2013-2014</t>
  </si>
  <si>
    <t>جدول 100: توزيع افراد الهيئتين الإدارية والتعليمية في التعليم المهني والتقني الرسمي للسنة الدراسية 2013-2014</t>
  </si>
  <si>
    <t>صفحة :19</t>
  </si>
  <si>
    <t>جدول 102: توزيع مجموع المدارس بموجب المحافظات للسنة الدراسية 2013-2014</t>
  </si>
  <si>
    <t xml:space="preserve"> جدول 103: توزيع مجموع المدارس على المحافظات بموجب الجنس للسنة الدراسية 2013-2014</t>
  </si>
  <si>
    <t xml:space="preserve"> جدول 104: توزيع مجموع المدارس على المحافظات بموجب الوظيفة للسنة الدراسية 2013-2014</t>
  </si>
  <si>
    <t xml:space="preserve"> جدول 105:توزيع مجموع الطلاب المهني والتقني الرسمي بحسب الشهادة التكميلية المهنية بموجب الجنس والمحافظات للسنة الدراسية 2013-2014</t>
  </si>
  <si>
    <t xml:space="preserve"> جدول 106: توزيع مجموع الطلاب المهني والتقني الرسمي بحسب الشهادة الثانوية المهنية بموجب الجنس والمحافظات للسنة الدراسية 2013-2014</t>
  </si>
  <si>
    <t xml:space="preserve"> جدول 107: توزيع مجموع الطلاب المهني والتقني الرسمي بحسب الشهادة البكالوريا الفنية بموجب الجنس والمحافظات للسنة الدراسية 2013-2014</t>
  </si>
  <si>
    <t xml:space="preserve"> جدول 108: توزيع مجموع الطلاب المهني والتقني الرسمي بحسب الشهادة الإمتياز الفني بموجب الجنس والمحافظات للسنة الدراسية 2013-2014</t>
  </si>
  <si>
    <t xml:space="preserve"> جدول 109: توزيع مجموع الطلاب المهني والتقني الرسمي بحسب الإجازة الفنية بموجب الجنس والمحافظات للسنة الدراسية 2013-2014</t>
  </si>
  <si>
    <t>جدول 103: توزيع مجموع المدارس على المحافظات بموجب الجنس للسنة الدراسية 2013-2014</t>
  </si>
  <si>
    <t>جدول 104: توزيع مجموع المدارس على المحافظات بموجب الوظيفة للسنة الدراسية 2013-2014</t>
  </si>
  <si>
    <t>جدول 109: توزيع مجموع الطلاب المهني والتقني الرسمي بحسب الإجازة الفنية بموجب الجنس والمحافظات للسنة الدراسية 2013-2014</t>
  </si>
  <si>
    <t>صفحة :20</t>
  </si>
  <si>
    <t xml:space="preserve"> جدول 112: مجموع توزيع افراد الهيئتين الإدراية والتعليمية في المؤسسات التعليمية الخاصة بموجب الجنس للسنة الدراسية 2013-2014</t>
  </si>
  <si>
    <t xml:space="preserve"> جدول 113:  مجموع افراد الهيئتين الإدراية والتعليمية بالنسبة المئوية  في المؤسسات التعليمية الخاصة بموجب المحافظة للسنة الدراسية 2013-2014</t>
  </si>
  <si>
    <t xml:space="preserve"> جدول 111:  توزيع مجموع الطلاب بالنسبة المئوية  في المؤسسات التعليمية الخاصة على المحافظات للسنة الدراسية 2013-2014</t>
  </si>
  <si>
    <t xml:space="preserve"> جدول 110:  توزيع المؤسسات التعليمية الخاصة بالنسبة المئوية  على المحافظات اللبنانية للسنة الدراسية 2013-2014</t>
  </si>
  <si>
    <t>جدول 111:  توزيع مجموع الطلاب بالنسبة المئوية  في المؤسسات التعليمية الخاصة على المحافظات للسنة الدراسية 2013-2014</t>
  </si>
  <si>
    <t>صفحة :21</t>
  </si>
  <si>
    <t xml:space="preserve"> جدول 114: توزيع االمدارس بالنسبة المئوية على المحافظات اللبنانية للسنة الدراسية 2013-2014:</t>
  </si>
  <si>
    <t xml:space="preserve"> جدول 115: مجموع توزيع الهيئة الإدراية والتعليمية بموجب الجنس للسنة الدراسية 2013-2014</t>
  </si>
  <si>
    <t>جدول 116: مجموع توزيع الهيئة الإدراية والتعليمية بموجب الوظيفة للسنة الدراسية 2013-2014</t>
  </si>
  <si>
    <t xml:space="preserve"> جدول 117: مجموع توزيع الطلاب في التعليم المهني والتقني الخاص بموجب شهادة الكفاءة المهنية والجنس على المحافظات للسنة الدراسية 2013-2014</t>
  </si>
  <si>
    <t xml:space="preserve"> جدول 118: مجموع توزيع الطلاب في التعليم المهني والتقني الخاص بموجب شهادة التكميلية المهنية والجنس على المحافظات للسنة الدراسية 2013-2014</t>
  </si>
  <si>
    <t xml:space="preserve"> جدول 119: مجموع توزيع الطلاب في التعليم المهني والتقني الخاص بموجب شهادة الثانوية المهنية والجنس على المحافظات للسنة الدراسية 2013-2014</t>
  </si>
  <si>
    <t xml:space="preserve"> جدول 120: مجموع توزيع الطلاب في التعليم المهني والتقني الخاص بموجب شهادة البكالوريا الفنية والجنس على المحافظات للسنة الدراسية 2013-2014</t>
  </si>
  <si>
    <t xml:space="preserve"> جدول 121: مجموع توزيع الطلاب في التعليم المهني والتقني الخاص بموجب شهادة الإمتياز الفني والجنس على المحافظات للسنة الدراسية 2013-2014</t>
  </si>
  <si>
    <t xml:space="preserve"> جدول 122: مجموع توزيع الطلاب في التعليم المهني والتقني الخاص بموجب شهادة الإجازة الفنية والجنس على المحافظات للسنة الدراسية 2013-2014</t>
  </si>
  <si>
    <t>جدول 114: توزيع االمدارس بالنسبة المئوية على المحافظات اللبنانية للسنة الدراسية 2013-2014</t>
  </si>
  <si>
    <t>جدول 115: مجموع توزيع الهيئة الإدراية والتعليمية بموجب الجنس للسنة الدراسية 2013-2014</t>
  </si>
  <si>
    <t>جدول 117: مجموع توزيع الطلاب في التعليم المهني والتقني الخاص بموجب شهادة الكفاءة المهنية والجنس على المحافظات للسنة الدراسية 2013-2014</t>
  </si>
  <si>
    <t>جدول 118: مجموع توزيع الطلاب في التعليم المهني والتقني الخاص بموجب شهادة التكميلية المهنية والجنس على المحافظات للسنة الدراسية 2013-2014</t>
  </si>
  <si>
    <t>جدول 119: مجموع توزيع الطلاب في التعليم المهني والتقني الخاص بموجب شهادة الثانوية المهنية والجنس على المحافظات للسنة الدراسية 2013-2014</t>
  </si>
  <si>
    <t>جدول 120: مجموع توزيع الطلاب في التعليم المهني والتقني الخاص بموجب شهادة البكالوريا الفنية والجنس على المحافظات للسنة الدراسية 2013-2014</t>
  </si>
  <si>
    <t>جدول 121: مجموع توزيع الطلاب في التعليم المهني والتقني الخاص بموجب شهادة الإمتياز الفني والجنس على المحافظات للسنة الدراسية 2013-2014</t>
  </si>
  <si>
    <t>جدول 122: مجموع توزيع الطلاب في التعليم المهني والتقني الخاص بموجب شهادة الإجازة الفنية والجنس على المحافظات للسنة الدراسية 2013-2014</t>
  </si>
  <si>
    <t>صفحة :22</t>
  </si>
  <si>
    <t xml:space="preserve"> جدول 123: مجموع توزيع طلاب التعليم المهني والتقني بحسب الاختصاصات والجنس بالنسبة لشهادة الإجازة الفنية للسنة الدراسية 2013-2014</t>
  </si>
  <si>
    <t xml:space="preserve"> جدول 124: مجموع توزيع طلاب التعليم المهني والتقني بحسب الاختصاصات والجنس بالنسبة لشهادة الإمتياز الفني للسنة الدراسية 2013-2014</t>
  </si>
  <si>
    <t xml:space="preserve"> جدول 125: مجموع توزيع طلاب التعليم المهني والتقني بحسب الاختصاصات والجنس بالنسبة لشهادة البكالوريا الفنية للسنة الدراسية 2013-2014</t>
  </si>
  <si>
    <t>جدول 124: مجموع توزيع طلاب التعليم المهني والتقني بحسب الاختصاصات والجنس بالنسبة لشهادة الإمتياز الفني للسنة الدراسية 2013-2014</t>
  </si>
  <si>
    <t>جدول 125: مجموع توزيع طلاب التعليم المهني والتقني بحسب الاختصاصات والجنس بالنسبة لشهادة البكالوريا الفنية للسنة الدراسية 2013-2014</t>
  </si>
  <si>
    <t xml:space="preserve"> جدول 126: مجموع توزيع مجموع طلاب التعليم المهني والتقني بحسب الاختصاصات والجنس بالنسبة لشهادة الثانوية المهنية للسنة الدراسية 2013-2014</t>
  </si>
  <si>
    <t xml:space="preserve"> جدول 127: مجموع توزيع طلاب التعليم المهني والتقني بحسب الاختصاصات والجنس بالنسبة لشهادة التكميلية المهنية للسنة الدراسية 2013-2014</t>
  </si>
  <si>
    <t xml:space="preserve"> جدول 128: مجموع توزيع طلاب التعليم المهني والتقني بحسب الاختصاصات والجنس بالنسبة لشهادة الكفاءة المهنية للسنة الدراسية 2013-2014:</t>
  </si>
  <si>
    <t>جدول 129:  توزيع عدد الخريجين  بالنسبة المئوية بموجب الشهادات الرسمية للسنة الدراسية 2013-2014</t>
  </si>
  <si>
    <t>جدول 126: مجموع توزيع مجموع طلاب التعليم المهني والتقني بحسب الاختصاصات والجنس بالنسبة لشهادة الثانوية المهنية للسنة الدراسية 2013-2014</t>
  </si>
  <si>
    <t>جدول 128: مجموع توزيع طلاب التعليم المهني والتقني بحسب الاختصاصات والجنس بالنسبة لشهادة الكفاءة المهنية للسنة الدراسية 2013-2014:</t>
  </si>
  <si>
    <t>صفحة :23</t>
  </si>
  <si>
    <t>صفحة :24</t>
  </si>
  <si>
    <t xml:space="preserve">المركز التربوي للبحوث والإنماء </t>
  </si>
  <si>
    <t>جدول 8: توزيع مجموع التلاميذ على المراحل التعليمية وقطاعات التعليم بموجب الجنس للسنة الدراسية 2013-2014</t>
  </si>
  <si>
    <t>جدول 9: توزيع مجموع التلاميذ بالنسبة المئوية  على المراحل التعليمية وقطاعات التعليم بموجب الجنس للسنة الدراسية 2013-2014</t>
  </si>
  <si>
    <t>المتوسطة : التعليم الأساسي (حلقة ثالثة)</t>
  </si>
  <si>
    <t>جدول 32 : توزيع مجموع التلاميذ بحسب العمر في التعليم الاساسي (حلقة ثالثة)  للسنة الدراسية 2013-2014:</t>
  </si>
  <si>
    <t>جدول 32 : توزيع مجموع التلاميذ بحسب العمر في التعليم الاساسي (حلقة ثالثة)  للسنة الدراسية 2013-2014</t>
  </si>
  <si>
    <t>جدول 70: توزيع المعلمين، بحسب الوضع العائلي والجنس، على قطاعات التعليم للسنة الدراسية 2013-2014:</t>
  </si>
  <si>
    <t xml:space="preserve"> جدول 78: توزيع مجموع المعلمين الفعلي في قطاع التعليم الرسمي بحسب عدد المدارس التي يدرسون فيها وبحسب اعلى شهادة يحملونها للسنة الدراسية 2013-2014:</t>
  </si>
  <si>
    <t>جدول 84:  توزيع المدارس بالنسبة المئوية  في جميع قطاعات التعليم بموجب لغة التعليم الاجنبية للسنة الدراسية 2013-2014:</t>
  </si>
  <si>
    <t xml:space="preserve"> جدول 8: توزيع  مجموع التلاميذ على المراحل التعليمية وقطاعات التعليم بموجب الجنس للسنة الدراسية 2013-2014</t>
  </si>
  <si>
    <t xml:space="preserve"> جدول 9:  توزيع مجموع التلاميذ بالنسبة المئوية  على المراحل التعليمية وقطاعات التعليم بموجب الجنس للسنة الدراسية 2013-2014</t>
  </si>
  <si>
    <t xml:space="preserve"> جدول 70: توزيع  المعلمين، بحسب الوضع العائلي والجنس، على قطاعات التعليم للسنة الدراسية 2013-2014:</t>
  </si>
  <si>
    <t>جدول 71:  توزبع المعلمين المتأهلين  بالنسبة المئوية بحسب عدد أولادهم على  للسنة  الدراسية 2013-2014:</t>
  </si>
  <si>
    <t>جدول 71:  توزبع المعلمين المتأهلين  بالنسبة المئوية بحسب عدد أولادهم على ا للسنة  الدراسية 2013-2014: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</si>
</sst>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 diagonalUp="1">
      <left style="double"/>
      <right style="double"/>
      <top style="double"/>
      <bottom style="thin"/>
      <diagonal style="thin"/>
    </border>
    <border>
      <left style="thin"/>
      <right style="thin"/>
      <top style="thin"/>
      <bottom/>
    </border>
    <border>
      <left style="double"/>
      <right/>
      <top style="double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/>
      <bottom style="double"/>
    </border>
    <border>
      <left style="double"/>
      <right style="medium"/>
      <top style="double"/>
      <bottom style="medium"/>
    </border>
    <border>
      <left style="medium"/>
      <right/>
      <top style="double"/>
      <bottom style="medium"/>
    </border>
    <border>
      <left style="medium"/>
      <right style="double"/>
      <top style="double"/>
      <bottom style="medium"/>
    </border>
    <border>
      <left style="medium"/>
      <right/>
      <top style="medium"/>
      <bottom style="hair"/>
    </border>
    <border>
      <left style="medium"/>
      <right style="double"/>
      <top style="medium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 style="medium"/>
      <right style="medium"/>
      <top style="double"/>
      <bottom style="medium"/>
    </border>
    <border>
      <left style="double"/>
      <right style="medium"/>
      <top/>
      <bottom style="thin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/>
      <top style="double"/>
      <bottom style="medium"/>
    </border>
    <border>
      <left style="medium"/>
      <right style="double"/>
      <top style="double"/>
      <bottom style="double"/>
    </border>
    <border>
      <left style="double"/>
      <right/>
      <top style="medium"/>
      <bottom style="hair"/>
    </border>
    <border>
      <left style="double"/>
      <right/>
      <top style="hair"/>
      <bottom style="hair"/>
    </border>
    <border>
      <left style="double"/>
      <right/>
      <top style="hair"/>
      <bottom style="double"/>
    </border>
    <border>
      <left style="double"/>
      <right style="medium"/>
      <top style="double"/>
      <bottom style="double"/>
    </border>
    <border>
      <left style="double"/>
      <right/>
      <top style="thin"/>
      <bottom style="double"/>
    </border>
    <border>
      <left style="medium"/>
      <right style="double"/>
      <top style="thin"/>
      <bottom style="thin"/>
    </border>
    <border>
      <left style="double"/>
      <right/>
      <top style="thin"/>
      <bottom style="thin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double"/>
      <top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double"/>
      <bottom/>
    </border>
    <border diagonalUp="1">
      <left style="double"/>
      <right style="medium"/>
      <top/>
      <bottom style="medium"/>
      <diagonal style="thin"/>
    </border>
    <border>
      <left style="double"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 diagonalUp="1">
      <left style="double"/>
      <right style="medium"/>
      <top style="medium"/>
      <bottom style="medium"/>
      <diagonal style="thin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double"/>
      <top style="medium"/>
      <bottom style="medium"/>
    </border>
    <border diagonalUp="1">
      <left style="double"/>
      <right/>
      <top/>
      <bottom style="medium"/>
      <diagonal style="thin"/>
    </border>
    <border>
      <left style="medium"/>
      <right style="double"/>
      <top/>
      <bottom style="double"/>
    </border>
    <border>
      <left style="double"/>
      <right/>
      <top/>
      <bottom style="thin"/>
    </border>
    <border>
      <left style="double"/>
      <right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 style="medium"/>
      <right style="double"/>
      <top/>
      <bottom style="hair"/>
    </border>
    <border>
      <left style="medium"/>
      <right/>
      <top style="double"/>
      <bottom/>
    </border>
    <border>
      <left style="medium"/>
      <right style="medium"/>
      <top style="medium"/>
      <bottom style="double"/>
    </border>
    <border>
      <left style="medium"/>
      <right style="medium"/>
      <top/>
      <bottom/>
    </border>
    <border>
      <left style="medium"/>
      <right style="double"/>
      <top/>
      <bottom/>
    </border>
    <border>
      <left style="medium"/>
      <right style="double"/>
      <top style="hair"/>
      <bottom style="double"/>
    </border>
    <border>
      <left style="thin"/>
      <right/>
      <top style="medium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/>
    </border>
    <border>
      <left style="thin"/>
      <right/>
      <top/>
      <bottom/>
    </border>
    <border>
      <left style="medium"/>
      <right style="medium"/>
      <top style="thin"/>
      <bottom style="hair"/>
    </border>
    <border>
      <left style="thin"/>
      <right/>
      <top style="hair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double"/>
    </border>
    <border>
      <left/>
      <right/>
      <top style="medium"/>
      <bottom style="hair"/>
    </border>
    <border>
      <left/>
      <right/>
      <top style="hair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medium"/>
      <top style="thin"/>
      <bottom style="thin"/>
    </border>
    <border>
      <left style="double"/>
      <right/>
      <top style="medium"/>
      <bottom style="thin"/>
    </border>
    <border>
      <left style="double"/>
      <right/>
      <top style="thin"/>
      <bottom style="medium"/>
    </border>
    <border>
      <left style="double"/>
      <right/>
      <top/>
      <bottom style="double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medium"/>
      <bottom style="double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 diagonalUp="1">
      <left style="double"/>
      <right/>
      <top style="double"/>
      <bottom style="medium"/>
      <diagonal style="thin"/>
    </border>
    <border>
      <left style="medium"/>
      <right style="double"/>
      <top style="thin"/>
      <bottom style="double"/>
    </border>
    <border>
      <left style="double"/>
      <right/>
      <top style="double"/>
      <bottom style="double"/>
    </border>
    <border>
      <left/>
      <right style="thin"/>
      <top/>
      <bottom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medium"/>
      <top style="thin"/>
      <bottom/>
    </border>
    <border>
      <left/>
      <right style="medium"/>
      <top style="double"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hair"/>
      <bottom style="hair"/>
    </border>
    <border>
      <left style="double"/>
      <right/>
      <top style="hair"/>
      <bottom style="medium"/>
    </border>
    <border>
      <left/>
      <right style="medium"/>
      <top style="thin"/>
      <bottom/>
    </border>
    <border>
      <left style="thin"/>
      <right style="medium"/>
      <top style="hair"/>
      <bottom/>
    </border>
    <border>
      <left/>
      <right style="medium"/>
      <top style="double"/>
      <bottom style="double"/>
    </border>
    <border>
      <left style="thin"/>
      <right style="medium"/>
      <top style="hair"/>
      <bottom style="double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/>
      <top style="hair"/>
      <bottom style="double"/>
    </border>
    <border>
      <left style="medium"/>
      <right style="thin"/>
      <top style="hair"/>
      <bottom/>
    </border>
    <border>
      <left/>
      <right style="medium"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medium"/>
      <right style="thin"/>
      <top style="double"/>
      <bottom style="double"/>
    </border>
    <border>
      <left/>
      <right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double"/>
    </border>
    <border>
      <left/>
      <right/>
      <top style="hair"/>
      <bottom style="double"/>
    </border>
    <border>
      <left style="medium"/>
      <right style="hair"/>
      <top style="hair"/>
      <bottom style="double"/>
    </border>
    <border>
      <left/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thin"/>
      <top style="hair"/>
      <bottom style="double"/>
    </border>
    <border>
      <left style="medium"/>
      <right style="medium"/>
      <top style="thin"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 diagonalUp="1">
      <left style="double"/>
      <right style="medium"/>
      <top style="thin"/>
      <bottom style="medium"/>
      <diagonal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double"/>
    </border>
    <border diagonalUp="1">
      <left style="double"/>
      <right style="thin"/>
      <top style="double"/>
      <bottom style="double"/>
      <diagonal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double"/>
    </border>
    <border diagonalUp="1">
      <left style="double"/>
      <right/>
      <top style="double"/>
      <bottom style="double"/>
      <diagonal style="thin"/>
    </border>
    <border>
      <left style="thin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thin"/>
      <right/>
      <top style="hair"/>
      <bottom style="double"/>
    </border>
    <border>
      <left style="medium"/>
      <right style="thin"/>
      <top style="medium"/>
      <bottom style="medium"/>
    </border>
    <border diagonalUp="1">
      <left style="double"/>
      <right style="medium"/>
      <top style="double"/>
      <bottom style="medium"/>
      <diagonal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double"/>
    </border>
    <border>
      <left style="medium"/>
      <right style="double"/>
      <top style="thin"/>
      <bottom style="hair"/>
    </border>
    <border>
      <left style="medium"/>
      <right style="medium"/>
      <top style="hair"/>
      <bottom style="double"/>
    </border>
    <border diagonalUp="1">
      <left style="double"/>
      <right style="thin"/>
      <top style="double"/>
      <bottom style="medium"/>
      <diagonal style="thin"/>
    </border>
    <border>
      <left style="thin"/>
      <right style="double"/>
      <top style="thin"/>
      <bottom style="double"/>
    </border>
    <border diagonalUp="1">
      <left style="double"/>
      <right style="thin"/>
      <top style="double"/>
      <bottom style="thin"/>
      <diagonal style="thin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medium"/>
      <right/>
      <top style="double"/>
      <bottom style="double"/>
    </border>
    <border>
      <left style="double"/>
      <right style="medium"/>
      <top style="hair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double"/>
      <bottom style="hair"/>
    </border>
    <border>
      <left style="double"/>
      <right style="medium"/>
      <top style="hair"/>
      <bottom/>
    </border>
    <border>
      <left style="medium"/>
      <right style="double"/>
      <top style="hair"/>
      <bottom/>
    </border>
    <border>
      <left style="double"/>
      <right/>
      <top style="thin"/>
      <bottom style="hair"/>
    </border>
    <border>
      <left/>
      <right style="double"/>
      <top style="double"/>
      <bottom/>
    </border>
    <border>
      <left style="medium"/>
      <right style="medium"/>
      <top style="double"/>
      <bottom style="hair"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/>
      <right style="double"/>
      <top style="hair"/>
      <bottom style="double"/>
    </border>
    <border>
      <left/>
      <right style="double"/>
      <top style="double"/>
      <bottom style="double"/>
    </border>
    <border>
      <left/>
      <right style="thin"/>
      <top style="thin"/>
      <bottom style="double"/>
    </border>
    <border diagonalUp="1">
      <left style="double"/>
      <right style="double"/>
      <top style="double"/>
      <bottom/>
      <diagonal style="thin"/>
    </border>
    <border>
      <left style="thin"/>
      <right style="thin"/>
      <top style="double"/>
      <bottom/>
    </border>
    <border>
      <left/>
      <right style="thin"/>
      <top style="double"/>
      <bottom style="hair"/>
    </border>
    <border>
      <left/>
      <right style="thin"/>
      <top style="hair"/>
      <bottom style="double"/>
    </border>
    <border>
      <left/>
      <right style="double"/>
      <top/>
      <bottom style="double"/>
    </border>
    <border>
      <left/>
      <right style="thin"/>
      <top style="double"/>
      <bottom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double"/>
      <top/>
      <bottom style="double"/>
    </border>
    <border>
      <left style="double"/>
      <right style="thin"/>
      <top style="medium"/>
      <bottom style="hair"/>
    </border>
    <border>
      <left/>
      <right style="double"/>
      <top style="medium"/>
      <bottom style="hair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medium"/>
    </border>
    <border>
      <left style="medium"/>
      <right/>
      <top style="medium"/>
      <bottom style="double"/>
    </border>
    <border>
      <left style="medium"/>
      <right/>
      <top style="hair"/>
      <bottom/>
    </border>
    <border>
      <left/>
      <right style="double"/>
      <top style="double"/>
      <bottom style="medium"/>
    </border>
    <border>
      <left style="double"/>
      <right style="thin"/>
      <top style="double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double"/>
      <right style="thin"/>
      <top style="hair"/>
      <bottom style="medium"/>
    </border>
    <border>
      <left style="double"/>
      <right style="medium"/>
      <top style="hair"/>
      <bottom style="thin"/>
    </border>
    <border>
      <left/>
      <right style="double"/>
      <top style="hair"/>
      <bottom style="medium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double"/>
      <top style="double"/>
      <bottom style="thin"/>
    </border>
    <border>
      <left style="double"/>
      <right/>
      <top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medium"/>
      <top/>
      <bottom style="hair"/>
    </border>
    <border>
      <left style="thin"/>
      <right style="double"/>
      <top style="thin"/>
      <bottom style="hair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double"/>
      <right/>
      <top style="medium"/>
      <bottom/>
    </border>
    <border>
      <left style="double"/>
      <right/>
      <top/>
      <bottom/>
    </border>
    <border diagonalUp="1">
      <left style="medium"/>
      <right style="double"/>
      <top style="double"/>
      <bottom/>
      <diagonal style="thin"/>
    </border>
    <border diagonalUp="1">
      <left style="medium"/>
      <right style="double"/>
      <top/>
      <bottom style="medium"/>
      <diagonal style="thin"/>
    </border>
    <border>
      <left/>
      <right/>
      <top style="double"/>
      <bottom style="medium"/>
    </border>
    <border diagonalUp="1">
      <left style="double"/>
      <right style="medium"/>
      <top style="double"/>
      <bottom/>
      <diagonal style="thin"/>
    </border>
    <border>
      <left style="thin"/>
      <right/>
      <top style="double"/>
      <bottom style="medium"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medium"/>
    </border>
    <border diagonalUp="1">
      <left style="thin"/>
      <right style="thin"/>
      <top style="double"/>
      <bottom/>
      <diagonal style="thin"/>
    </border>
    <border diagonalUp="1">
      <left style="thin"/>
      <right style="thin"/>
      <top/>
      <bottom style="medium"/>
      <diagonal style="thin"/>
    </border>
    <border>
      <left style="thin"/>
      <right/>
      <top style="double"/>
      <bottom/>
    </border>
    <border>
      <left style="thin"/>
      <right style="double"/>
      <top style="double"/>
      <bottom/>
    </border>
    <border diagonalUp="1">
      <left/>
      <right style="thin"/>
      <top style="double"/>
      <bottom/>
      <diagonal style="thin"/>
    </border>
    <border diagonalUp="1">
      <left/>
      <right style="thin"/>
      <top/>
      <bottom style="medium"/>
      <diagonal style="thin"/>
    </border>
    <border>
      <left style="double"/>
      <right style="medium"/>
      <top/>
      <bottom style="medium"/>
    </border>
    <border diagonalUp="1">
      <left style="medium"/>
      <right style="thin"/>
      <top style="double"/>
      <bottom/>
      <diagonal style="thin"/>
    </border>
    <border diagonalUp="1">
      <left style="medium"/>
      <right style="thin"/>
      <top/>
      <bottom style="medium"/>
      <diagonal style="thin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/>
      <right style="medium"/>
      <top style="double"/>
      <bottom style="medium"/>
    </border>
    <border>
      <left/>
      <right style="medium"/>
      <top style="medium"/>
      <bottom style="double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 style="thin"/>
      <diagonal style="thin"/>
    </border>
    <border diagonalUp="1">
      <left style="double"/>
      <right/>
      <top style="double"/>
      <bottom/>
      <diagonal style="thin"/>
    </border>
    <border diagonalUp="1">
      <left style="double"/>
      <right style="double"/>
      <top/>
      <bottom style="medium"/>
      <diagonal style="thin"/>
    </border>
    <border>
      <left/>
      <right/>
      <top style="double"/>
      <bottom/>
    </border>
    <border>
      <left/>
      <right style="double"/>
      <top/>
      <bottom style="medium"/>
    </border>
    <border>
      <left style="medium"/>
      <right style="thin"/>
      <top style="double"/>
      <bottom style="thin"/>
    </border>
    <border diagonalUp="1">
      <left style="double"/>
      <right style="double"/>
      <top/>
      <bottom style="thin"/>
      <diagonal style="thin"/>
    </border>
    <border diagonalUp="1">
      <left style="double"/>
      <right/>
      <top/>
      <bottom style="thin"/>
      <diagonal style="thin"/>
    </border>
    <border diagonalUp="1">
      <left style="double"/>
      <right style="medium"/>
      <top/>
      <bottom style="thin"/>
      <diagonal style="thin"/>
    </border>
    <border diagonalUp="1">
      <left style="double"/>
      <right style="thin"/>
      <top style="double"/>
      <bottom/>
      <diagonal style="thin"/>
    </border>
    <border diagonalUp="1">
      <left style="double"/>
      <right style="thin"/>
      <top/>
      <bottom style="medium"/>
      <diagonal style="thin"/>
    </border>
    <border>
      <left style="thin"/>
      <right style="medium"/>
      <top style="double"/>
      <bottom style="thin"/>
    </border>
    <border>
      <left/>
      <right style="double"/>
      <top style="thin"/>
      <bottom style="medium"/>
    </border>
    <border>
      <left style="thin"/>
      <right/>
      <top style="double"/>
      <bottom style="thin"/>
    </border>
    <border diagonalUp="1">
      <left style="double"/>
      <right style="thin"/>
      <top style="thin"/>
      <bottom style="medium"/>
      <diagonal style="thin"/>
    </border>
    <border diagonalUp="1">
      <left style="thin"/>
      <right/>
      <top style="double"/>
      <bottom/>
      <diagonal style="thin"/>
    </border>
    <border diagonalUp="1">
      <left style="thin"/>
      <right/>
      <top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4" borderId="13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/>
    </xf>
    <xf numFmtId="0" fontId="45" fillId="34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34" borderId="20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4" fillId="0" borderId="2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5" fillId="33" borderId="24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/>
    </xf>
    <xf numFmtId="0" fontId="45" fillId="36" borderId="27" xfId="0" applyFont="1" applyFill="1" applyBorder="1" applyAlignment="1">
      <alignment horizontal="center" vertical="center"/>
    </xf>
    <xf numFmtId="0" fontId="45" fillId="36" borderId="28" xfId="0" applyFont="1" applyFill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36" borderId="29" xfId="0" applyFont="1" applyFill="1" applyBorder="1" applyAlignment="1">
      <alignment horizontal="center" vertical="center"/>
    </xf>
    <xf numFmtId="0" fontId="44" fillId="36" borderId="31" xfId="0" applyFont="1" applyFill="1" applyBorder="1" applyAlignment="1">
      <alignment horizontal="center" vertical="center"/>
    </xf>
    <xf numFmtId="0" fontId="44" fillId="36" borderId="33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 horizontal="center" vertical="center"/>
    </xf>
    <xf numFmtId="0" fontId="45" fillId="36" borderId="35" xfId="0" applyFont="1" applyFill="1" applyBorder="1" applyAlignment="1">
      <alignment horizontal="center" vertical="center"/>
    </xf>
    <xf numFmtId="0" fontId="45" fillId="36" borderId="25" xfId="0" applyFont="1" applyFill="1" applyBorder="1" applyAlignment="1">
      <alignment/>
    </xf>
    <xf numFmtId="0" fontId="44" fillId="0" borderId="36" xfId="0" applyFont="1" applyBorder="1" applyAlignment="1">
      <alignment/>
    </xf>
    <xf numFmtId="0" fontId="44" fillId="0" borderId="23" xfId="0" applyFont="1" applyBorder="1" applyAlignment="1">
      <alignment/>
    </xf>
    <xf numFmtId="0" fontId="45" fillId="34" borderId="37" xfId="0" applyFont="1" applyFill="1" applyBorder="1" applyAlignment="1">
      <alignment horizontal="center" vertical="center"/>
    </xf>
    <xf numFmtId="0" fontId="45" fillId="34" borderId="38" xfId="0" applyFont="1" applyFill="1" applyBorder="1" applyAlignment="1">
      <alignment horizontal="center" vertical="center"/>
    </xf>
    <xf numFmtId="0" fontId="45" fillId="36" borderId="39" xfId="0" applyFont="1" applyFill="1" applyBorder="1" applyAlignment="1">
      <alignment horizontal="center" vertical="center"/>
    </xf>
    <xf numFmtId="0" fontId="45" fillId="36" borderId="40" xfId="0" applyFont="1" applyFill="1" applyBorder="1" applyAlignment="1">
      <alignment horizontal="center" vertical="center"/>
    </xf>
    <xf numFmtId="0" fontId="45" fillId="0" borderId="41" xfId="0" applyFont="1" applyBorder="1" applyAlignment="1">
      <alignment horizontal="right" vertical="center"/>
    </xf>
    <xf numFmtId="0" fontId="45" fillId="0" borderId="42" xfId="0" applyFont="1" applyBorder="1" applyAlignment="1">
      <alignment horizontal="right" vertical="center"/>
    </xf>
    <xf numFmtId="0" fontId="45" fillId="0" borderId="43" xfId="0" applyFont="1" applyBorder="1" applyAlignment="1">
      <alignment horizontal="right" vertical="center"/>
    </xf>
    <xf numFmtId="0" fontId="44" fillId="0" borderId="22" xfId="0" applyFont="1" applyBorder="1" applyAlignment="1">
      <alignment horizontal="right" vertical="center"/>
    </xf>
    <xf numFmtId="0" fontId="44" fillId="0" borderId="22" xfId="0" applyFont="1" applyBorder="1" applyAlignment="1">
      <alignment horizontal="right" vertical="center" wrapText="1"/>
    </xf>
    <xf numFmtId="0" fontId="44" fillId="0" borderId="23" xfId="0" applyFont="1" applyBorder="1" applyAlignment="1">
      <alignment horizontal="right" vertical="center"/>
    </xf>
    <xf numFmtId="0" fontId="45" fillId="36" borderId="24" xfId="0" applyFont="1" applyFill="1" applyBorder="1" applyAlignment="1">
      <alignment horizontal="center" vertical="center"/>
    </xf>
    <xf numFmtId="0" fontId="45" fillId="36" borderId="21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/>
    </xf>
    <xf numFmtId="0" fontId="44" fillId="0" borderId="46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/>
    </xf>
    <xf numFmtId="0" fontId="45" fillId="33" borderId="48" xfId="0" applyFont="1" applyFill="1" applyBorder="1" applyAlignment="1">
      <alignment horizontal="center" vertical="center"/>
    </xf>
    <xf numFmtId="0" fontId="45" fillId="33" borderId="49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/>
    </xf>
    <xf numFmtId="0" fontId="44" fillId="0" borderId="52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/>
    </xf>
    <xf numFmtId="0" fontId="45" fillId="33" borderId="28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1" fontId="45" fillId="33" borderId="53" xfId="0" applyNumberFormat="1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/>
    </xf>
    <xf numFmtId="0" fontId="45" fillId="36" borderId="54" xfId="0" applyFont="1" applyFill="1" applyBorder="1" applyAlignment="1">
      <alignment horizontal="center" vertical="center"/>
    </xf>
    <xf numFmtId="0" fontId="45" fillId="36" borderId="38" xfId="0" applyFont="1" applyFill="1" applyBorder="1" applyAlignment="1">
      <alignment horizontal="center" vertical="center"/>
    </xf>
    <xf numFmtId="0" fontId="45" fillId="34" borderId="54" xfId="0" applyFont="1" applyFill="1" applyBorder="1" applyAlignment="1">
      <alignment horizontal="center" vertical="center"/>
    </xf>
    <xf numFmtId="0" fontId="45" fillId="36" borderId="39" xfId="0" applyFont="1" applyFill="1" applyBorder="1" applyAlignment="1">
      <alignment/>
    </xf>
    <xf numFmtId="0" fontId="45" fillId="36" borderId="55" xfId="0" applyFont="1" applyFill="1" applyBorder="1" applyAlignment="1">
      <alignment vertical="top" wrapText="1"/>
    </xf>
    <xf numFmtId="0" fontId="45" fillId="36" borderId="56" xfId="0" applyFont="1" applyFill="1" applyBorder="1" applyAlignment="1">
      <alignment/>
    </xf>
    <xf numFmtId="0" fontId="44" fillId="0" borderId="5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5" fillId="36" borderId="16" xfId="0" applyFont="1" applyFill="1" applyBorder="1" applyAlignment="1">
      <alignment horizontal="center" vertical="center" wrapText="1"/>
    </xf>
    <xf numFmtId="0" fontId="45" fillId="36" borderId="60" xfId="0" applyFont="1" applyFill="1" applyBorder="1" applyAlignment="1">
      <alignment horizontal="center" vertical="center" wrapText="1"/>
    </xf>
    <xf numFmtId="0" fontId="45" fillId="36" borderId="61" xfId="0" applyFont="1" applyFill="1" applyBorder="1" applyAlignment="1">
      <alignment vertical="center" wrapText="1"/>
    </xf>
    <xf numFmtId="0" fontId="45" fillId="36" borderId="62" xfId="0" applyFont="1" applyFill="1" applyBorder="1" applyAlignment="1">
      <alignment horizontal="center" vertical="center" wrapText="1"/>
    </xf>
    <xf numFmtId="0" fontId="45" fillId="36" borderId="63" xfId="0" applyFont="1" applyFill="1" applyBorder="1" applyAlignment="1">
      <alignment vertical="top" wrapText="1"/>
    </xf>
    <xf numFmtId="0" fontId="45" fillId="36" borderId="49" xfId="0" applyFont="1" applyFill="1" applyBorder="1" applyAlignment="1">
      <alignment/>
    </xf>
    <xf numFmtId="0" fontId="45" fillId="36" borderId="64" xfId="0" applyFont="1" applyFill="1" applyBorder="1" applyAlignment="1">
      <alignment horizontal="center" vertical="center" wrapText="1"/>
    </xf>
    <xf numFmtId="0" fontId="45" fillId="36" borderId="65" xfId="0" applyFont="1" applyFill="1" applyBorder="1" applyAlignment="1">
      <alignment horizontal="center" vertical="center" wrapText="1"/>
    </xf>
    <xf numFmtId="0" fontId="45" fillId="36" borderId="66" xfId="0" applyFont="1" applyFill="1" applyBorder="1" applyAlignment="1">
      <alignment horizontal="center" vertical="center" wrapText="1"/>
    </xf>
    <xf numFmtId="0" fontId="45" fillId="36" borderId="36" xfId="0" applyFont="1" applyFill="1" applyBorder="1" applyAlignment="1">
      <alignment/>
    </xf>
    <xf numFmtId="0" fontId="45" fillId="36" borderId="51" xfId="0" applyFont="1" applyFill="1" applyBorder="1" applyAlignment="1">
      <alignment/>
    </xf>
    <xf numFmtId="0" fontId="45" fillId="36" borderId="67" xfId="0" applyFont="1" applyFill="1" applyBorder="1" applyAlignment="1">
      <alignment vertical="center" wrapText="1"/>
    </xf>
    <xf numFmtId="0" fontId="45" fillId="36" borderId="68" xfId="0" applyFont="1" applyFill="1" applyBorder="1" applyAlignment="1">
      <alignment vertical="top" wrapText="1"/>
    </xf>
    <xf numFmtId="9" fontId="45" fillId="33" borderId="69" xfId="0" applyNumberFormat="1" applyFont="1" applyFill="1" applyBorder="1" applyAlignment="1">
      <alignment horizontal="center" vertical="center"/>
    </xf>
    <xf numFmtId="164" fontId="44" fillId="0" borderId="46" xfId="0" applyNumberFormat="1" applyFont="1" applyFill="1" applyBorder="1" applyAlignment="1">
      <alignment horizontal="center" vertical="center"/>
    </xf>
    <xf numFmtId="0" fontId="45" fillId="36" borderId="55" xfId="0" applyFont="1" applyFill="1" applyBorder="1" applyAlignment="1">
      <alignment horizontal="right" vertical="top" wrapText="1"/>
    </xf>
    <xf numFmtId="0" fontId="44" fillId="36" borderId="70" xfId="0" applyFont="1" applyFill="1" applyBorder="1" applyAlignment="1">
      <alignment horizontal="right" vertical="center"/>
    </xf>
    <xf numFmtId="0" fontId="44" fillId="36" borderId="47" xfId="0" applyFont="1" applyFill="1" applyBorder="1" applyAlignment="1">
      <alignment horizontal="right" vertical="center" wrapText="1"/>
    </xf>
    <xf numFmtId="0" fontId="44" fillId="36" borderId="71" xfId="0" applyFont="1" applyFill="1" applyBorder="1" applyAlignment="1">
      <alignment horizontal="right" vertical="center"/>
    </xf>
    <xf numFmtId="0" fontId="45" fillId="36" borderId="56" xfId="0" applyFont="1" applyFill="1" applyBorder="1" applyAlignment="1">
      <alignment horizontal="right" vertical="center"/>
    </xf>
    <xf numFmtId="0" fontId="45" fillId="36" borderId="68" xfId="0" applyFont="1" applyFill="1" applyBorder="1" applyAlignment="1">
      <alignment horizontal="right" vertical="top" wrapText="1"/>
    </xf>
    <xf numFmtId="0" fontId="45" fillId="36" borderId="72" xfId="0" applyFont="1" applyFill="1" applyBorder="1" applyAlignment="1">
      <alignment horizontal="center" vertical="center" wrapText="1"/>
    </xf>
    <xf numFmtId="0" fontId="45" fillId="36" borderId="73" xfId="0" applyFont="1" applyFill="1" applyBorder="1" applyAlignment="1">
      <alignment vertical="center" wrapText="1"/>
    </xf>
    <xf numFmtId="0" fontId="45" fillId="36" borderId="74" xfId="0" applyFont="1" applyFill="1" applyBorder="1" applyAlignment="1">
      <alignment vertical="center" wrapText="1"/>
    </xf>
    <xf numFmtId="0" fontId="45" fillId="36" borderId="75" xfId="0" applyFont="1" applyFill="1" applyBorder="1" applyAlignment="1">
      <alignment horizontal="center" vertical="center"/>
    </xf>
    <xf numFmtId="0" fontId="45" fillId="36" borderId="76" xfId="0" applyFont="1" applyFill="1" applyBorder="1" applyAlignment="1">
      <alignment horizontal="center" vertical="center"/>
    </xf>
    <xf numFmtId="0" fontId="45" fillId="36" borderId="77" xfId="0" applyFont="1" applyFill="1" applyBorder="1" applyAlignment="1">
      <alignment horizontal="center" vertical="center"/>
    </xf>
    <xf numFmtId="0" fontId="45" fillId="36" borderId="78" xfId="0" applyFont="1" applyFill="1" applyBorder="1" applyAlignment="1">
      <alignment horizontal="center" vertical="center"/>
    </xf>
    <xf numFmtId="0" fontId="45" fillId="36" borderId="39" xfId="0" applyFont="1" applyFill="1" applyBorder="1" applyAlignment="1">
      <alignment vertical="center"/>
    </xf>
    <xf numFmtId="0" fontId="45" fillId="36" borderId="74" xfId="0" applyFont="1" applyFill="1" applyBorder="1" applyAlignment="1">
      <alignment horizontal="center" vertical="center" wrapText="1"/>
    </xf>
    <xf numFmtId="0" fontId="45" fillId="36" borderId="48" xfId="0" applyFont="1" applyFill="1" applyBorder="1" applyAlignment="1">
      <alignment horizontal="center" vertical="center"/>
    </xf>
    <xf numFmtId="9" fontId="45" fillId="36" borderId="69" xfId="0" applyNumberFormat="1" applyFont="1" applyFill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44" fillId="0" borderId="30" xfId="0" applyNumberFormat="1" applyFont="1" applyBorder="1" applyAlignment="1">
      <alignment horizontal="center"/>
    </xf>
    <xf numFmtId="164" fontId="44" fillId="0" borderId="34" xfId="0" applyNumberFormat="1" applyFont="1" applyBorder="1" applyAlignment="1">
      <alignment horizontal="center"/>
    </xf>
    <xf numFmtId="3" fontId="44" fillId="0" borderId="79" xfId="0" applyNumberFormat="1" applyFont="1" applyBorder="1" applyAlignment="1">
      <alignment horizontal="center"/>
    </xf>
    <xf numFmtId="3" fontId="44" fillId="0" borderId="80" xfId="0" applyNumberFormat="1" applyFont="1" applyBorder="1" applyAlignment="1">
      <alignment horizontal="center"/>
    </xf>
    <xf numFmtId="0" fontId="44" fillId="0" borderId="81" xfId="0" applyFont="1" applyBorder="1" applyAlignment="1">
      <alignment horizontal="center" vertical="center"/>
    </xf>
    <xf numFmtId="3" fontId="44" fillId="0" borderId="82" xfId="0" applyNumberFormat="1" applyFont="1" applyBorder="1" applyAlignment="1">
      <alignment horizontal="center"/>
    </xf>
    <xf numFmtId="164" fontId="44" fillId="0" borderId="83" xfId="0" applyNumberFormat="1" applyFont="1" applyBorder="1" applyAlignment="1">
      <alignment horizontal="center"/>
    </xf>
    <xf numFmtId="0" fontId="45" fillId="36" borderId="37" xfId="0" applyFont="1" applyFill="1" applyBorder="1" applyAlignment="1">
      <alignment horizontal="center" vertical="center"/>
    </xf>
    <xf numFmtId="0" fontId="45" fillId="36" borderId="84" xfId="0" applyFont="1" applyFill="1" applyBorder="1" applyAlignment="1">
      <alignment horizontal="center" vertical="center"/>
    </xf>
    <xf numFmtId="3" fontId="45" fillId="36" borderId="85" xfId="0" applyNumberFormat="1" applyFont="1" applyFill="1" applyBorder="1" applyAlignment="1">
      <alignment horizontal="center"/>
    </xf>
    <xf numFmtId="3" fontId="45" fillId="36" borderId="86" xfId="0" applyNumberFormat="1" applyFont="1" applyFill="1" applyBorder="1" applyAlignment="1">
      <alignment horizontal="center"/>
    </xf>
    <xf numFmtId="9" fontId="45" fillId="36" borderId="87" xfId="0" applyNumberFormat="1" applyFont="1" applyFill="1" applyBorder="1" applyAlignment="1">
      <alignment horizontal="center"/>
    </xf>
    <xf numFmtId="9" fontId="45" fillId="36" borderId="48" xfId="0" applyNumberFormat="1" applyFont="1" applyFill="1" applyBorder="1" applyAlignment="1">
      <alignment horizontal="center"/>
    </xf>
    <xf numFmtId="0" fontId="45" fillId="36" borderId="44" xfId="0" applyFont="1" applyFill="1" applyBorder="1" applyAlignment="1">
      <alignment horizontal="right" vertical="center"/>
    </xf>
    <xf numFmtId="9" fontId="45" fillId="36" borderId="40" xfId="0" applyNumberFormat="1" applyFont="1" applyFill="1" applyBorder="1" applyAlignment="1">
      <alignment horizontal="center" vertical="center"/>
    </xf>
    <xf numFmtId="164" fontId="44" fillId="0" borderId="30" xfId="0" applyNumberFormat="1" applyFont="1" applyBorder="1" applyAlignment="1">
      <alignment horizontal="center" vertical="center"/>
    </xf>
    <xf numFmtId="164" fontId="44" fillId="0" borderId="32" xfId="0" applyNumberFormat="1" applyFont="1" applyBorder="1" applyAlignment="1">
      <alignment horizontal="center" vertical="center"/>
    </xf>
    <xf numFmtId="164" fontId="44" fillId="0" borderId="88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3" fontId="44" fillId="0" borderId="79" xfId="0" applyNumberFormat="1" applyFont="1" applyBorder="1" applyAlignment="1">
      <alignment horizontal="center" vertical="center"/>
    </xf>
    <xf numFmtId="3" fontId="44" fillId="0" borderId="89" xfId="0" applyNumberFormat="1" applyFont="1" applyBorder="1" applyAlignment="1">
      <alignment horizontal="center" vertical="center"/>
    </xf>
    <xf numFmtId="3" fontId="44" fillId="0" borderId="29" xfId="0" applyNumberFormat="1" applyFont="1" applyBorder="1" applyAlignment="1">
      <alignment horizontal="center" vertical="center"/>
    </xf>
    <xf numFmtId="3" fontId="44" fillId="0" borderId="90" xfId="0" applyNumberFormat="1" applyFont="1" applyBorder="1" applyAlignment="1">
      <alignment horizontal="center" vertical="center"/>
    </xf>
    <xf numFmtId="3" fontId="45" fillId="36" borderId="91" xfId="0" applyNumberFormat="1" applyFont="1" applyFill="1" applyBorder="1" applyAlignment="1">
      <alignment horizontal="center" vertical="center"/>
    </xf>
    <xf numFmtId="3" fontId="45" fillId="36" borderId="92" xfId="0" applyNumberFormat="1" applyFont="1" applyFill="1" applyBorder="1" applyAlignment="1">
      <alignment horizontal="center" vertical="center"/>
    </xf>
    <xf numFmtId="3" fontId="44" fillId="0" borderId="80" xfId="0" applyNumberFormat="1" applyFont="1" applyBorder="1" applyAlignment="1">
      <alignment horizontal="center" vertical="center"/>
    </xf>
    <xf numFmtId="3" fontId="44" fillId="0" borderId="93" xfId="0" applyNumberFormat="1" applyFont="1" applyBorder="1" applyAlignment="1">
      <alignment horizontal="center" vertical="center"/>
    </xf>
    <xf numFmtId="3" fontId="44" fillId="0" borderId="94" xfId="0" applyNumberFormat="1" applyFont="1" applyBorder="1" applyAlignment="1">
      <alignment horizontal="center" vertical="center"/>
    </xf>
    <xf numFmtId="3" fontId="45" fillId="36" borderId="86" xfId="0" applyNumberFormat="1" applyFont="1" applyFill="1" applyBorder="1" applyAlignment="1">
      <alignment horizontal="center" vertical="center"/>
    </xf>
    <xf numFmtId="3" fontId="45" fillId="36" borderId="95" xfId="0" applyNumberFormat="1" applyFont="1" applyFill="1" applyBorder="1" applyAlignment="1">
      <alignment horizontal="center" vertical="center"/>
    </xf>
    <xf numFmtId="3" fontId="45" fillId="36" borderId="87" xfId="0" applyNumberFormat="1" applyFont="1" applyFill="1" applyBorder="1" applyAlignment="1">
      <alignment horizontal="center" vertical="center"/>
    </xf>
    <xf numFmtId="3" fontId="45" fillId="36" borderId="73" xfId="0" applyNumberFormat="1" applyFont="1" applyFill="1" applyBorder="1" applyAlignment="1">
      <alignment horizontal="center" vertical="center"/>
    </xf>
    <xf numFmtId="3" fontId="45" fillId="36" borderId="60" xfId="0" applyNumberFormat="1" applyFont="1" applyFill="1" applyBorder="1" applyAlignment="1">
      <alignment horizontal="center" vertical="center"/>
    </xf>
    <xf numFmtId="3" fontId="45" fillId="36" borderId="74" xfId="0" applyNumberFormat="1" applyFont="1" applyFill="1" applyBorder="1" applyAlignment="1">
      <alignment horizontal="center" vertical="center"/>
    </xf>
    <xf numFmtId="3" fontId="45" fillId="36" borderId="61" xfId="0" applyNumberFormat="1" applyFont="1" applyFill="1" applyBorder="1" applyAlignment="1">
      <alignment horizontal="center" vertical="center"/>
    </xf>
    <xf numFmtId="0" fontId="45" fillId="0" borderId="96" xfId="0" applyFont="1" applyBorder="1" applyAlignment="1">
      <alignment horizontal="right" vertical="center"/>
    </xf>
    <xf numFmtId="0" fontId="45" fillId="36" borderId="64" xfId="0" applyFont="1" applyFill="1" applyBorder="1" applyAlignment="1">
      <alignment horizontal="right" vertical="center"/>
    </xf>
    <xf numFmtId="0" fontId="45" fillId="0" borderId="79" xfId="0" applyFont="1" applyBorder="1" applyAlignment="1">
      <alignment horizontal="right" vertical="center"/>
    </xf>
    <xf numFmtId="0" fontId="45" fillId="0" borderId="80" xfId="0" applyFont="1" applyBorder="1" applyAlignment="1">
      <alignment horizontal="right" vertical="center"/>
    </xf>
    <xf numFmtId="0" fontId="45" fillId="0" borderId="94" xfId="0" applyFont="1" applyBorder="1" applyAlignment="1">
      <alignment horizontal="right" vertical="center"/>
    </xf>
    <xf numFmtId="3" fontId="44" fillId="0" borderId="97" xfId="0" applyNumberFormat="1" applyFont="1" applyBorder="1" applyAlignment="1">
      <alignment horizontal="center" vertical="center"/>
    </xf>
    <xf numFmtId="0" fontId="45" fillId="36" borderId="98" xfId="0" applyFont="1" applyFill="1" applyBorder="1" applyAlignment="1">
      <alignment horizontal="right" vertical="center"/>
    </xf>
    <xf numFmtId="3" fontId="45" fillId="36" borderId="99" xfId="0" applyNumberFormat="1" applyFont="1" applyFill="1" applyBorder="1" applyAlignment="1">
      <alignment horizontal="center" vertical="center"/>
    </xf>
    <xf numFmtId="3" fontId="45" fillId="36" borderId="67" xfId="0" applyNumberFormat="1" applyFont="1" applyFill="1" applyBorder="1" applyAlignment="1">
      <alignment horizontal="center" vertical="center"/>
    </xf>
    <xf numFmtId="0" fontId="45" fillId="36" borderId="100" xfId="0" applyFont="1" applyFill="1" applyBorder="1" applyAlignment="1">
      <alignment horizontal="right" vertical="center"/>
    </xf>
    <xf numFmtId="3" fontId="45" fillId="36" borderId="100" xfId="0" applyNumberFormat="1" applyFont="1" applyFill="1" applyBorder="1" applyAlignment="1">
      <alignment horizontal="center" vertical="center"/>
    </xf>
    <xf numFmtId="0" fontId="45" fillId="36" borderId="79" xfId="0" applyFont="1" applyFill="1" applyBorder="1" applyAlignment="1">
      <alignment horizontal="right" vertical="center"/>
    </xf>
    <xf numFmtId="3" fontId="45" fillId="36" borderId="79" xfId="0" applyNumberFormat="1" applyFont="1" applyFill="1" applyBorder="1" applyAlignment="1">
      <alignment horizontal="center" vertical="center"/>
    </xf>
    <xf numFmtId="3" fontId="45" fillId="36" borderId="101" xfId="0" applyNumberFormat="1" applyFont="1" applyFill="1" applyBorder="1" applyAlignment="1">
      <alignment horizontal="center" vertical="center"/>
    </xf>
    <xf numFmtId="0" fontId="45" fillId="36" borderId="80" xfId="0" applyFont="1" applyFill="1" applyBorder="1" applyAlignment="1">
      <alignment horizontal="right" vertical="center"/>
    </xf>
    <xf numFmtId="3" fontId="45" fillId="36" borderId="80" xfId="0" applyNumberFormat="1" applyFont="1" applyFill="1" applyBorder="1" applyAlignment="1">
      <alignment horizontal="center" vertical="center"/>
    </xf>
    <xf numFmtId="3" fontId="45" fillId="36" borderId="102" xfId="0" applyNumberFormat="1" applyFont="1" applyFill="1" applyBorder="1" applyAlignment="1">
      <alignment horizontal="center" vertical="center"/>
    </xf>
    <xf numFmtId="9" fontId="44" fillId="0" borderId="48" xfId="0" applyNumberFormat="1" applyFont="1" applyBorder="1" applyAlignment="1">
      <alignment horizontal="center" vertical="center"/>
    </xf>
    <xf numFmtId="0" fontId="45" fillId="36" borderId="39" xfId="0" applyFont="1" applyFill="1" applyBorder="1" applyAlignment="1">
      <alignment horizontal="center"/>
    </xf>
    <xf numFmtId="0" fontId="45" fillId="36" borderId="28" xfId="0" applyFont="1" applyFill="1" applyBorder="1" applyAlignment="1">
      <alignment horizontal="center"/>
    </xf>
    <xf numFmtId="3" fontId="44" fillId="0" borderId="0" xfId="0" applyNumberFormat="1" applyFont="1" applyAlignment="1">
      <alignment horizontal="center" vertical="center"/>
    </xf>
    <xf numFmtId="3" fontId="44" fillId="35" borderId="103" xfId="0" applyNumberFormat="1" applyFont="1" applyFill="1" applyBorder="1" applyAlignment="1">
      <alignment horizontal="center" vertical="center"/>
    </xf>
    <xf numFmtId="3" fontId="45" fillId="36" borderId="104" xfId="0" applyNumberFormat="1" applyFont="1" applyFill="1" applyBorder="1" applyAlignment="1">
      <alignment horizontal="center" vertical="center"/>
    </xf>
    <xf numFmtId="3" fontId="44" fillId="35" borderId="105" xfId="0" applyNumberFormat="1" applyFont="1" applyFill="1" applyBorder="1" applyAlignment="1">
      <alignment horizontal="center" vertical="center"/>
    </xf>
    <xf numFmtId="3" fontId="45" fillId="36" borderId="46" xfId="0" applyNumberFormat="1" applyFont="1" applyFill="1" applyBorder="1" applyAlignment="1">
      <alignment horizontal="center" vertical="center"/>
    </xf>
    <xf numFmtId="3" fontId="44" fillId="35" borderId="91" xfId="0" applyNumberFormat="1" applyFont="1" applyFill="1" applyBorder="1" applyAlignment="1">
      <alignment horizontal="center" vertical="center"/>
    </xf>
    <xf numFmtId="3" fontId="45" fillId="36" borderId="69" xfId="0" applyNumberFormat="1" applyFont="1" applyFill="1" applyBorder="1" applyAlignment="1">
      <alignment horizontal="center" vertical="center"/>
    </xf>
    <xf numFmtId="0" fontId="44" fillId="36" borderId="106" xfId="0" applyFont="1" applyFill="1" applyBorder="1" applyAlignment="1">
      <alignment horizontal="right" vertical="center"/>
    </xf>
    <xf numFmtId="0" fontId="44" fillId="36" borderId="47" xfId="0" applyFont="1" applyFill="1" applyBorder="1" applyAlignment="1">
      <alignment horizontal="right" vertical="center"/>
    </xf>
    <xf numFmtId="0" fontId="44" fillId="36" borderId="107" xfId="0" applyFont="1" applyFill="1" applyBorder="1" applyAlignment="1">
      <alignment horizontal="right" vertical="center"/>
    </xf>
    <xf numFmtId="0" fontId="45" fillId="36" borderId="108" xfId="0" applyFont="1" applyFill="1" applyBorder="1" applyAlignment="1">
      <alignment horizontal="center" vertical="center"/>
    </xf>
    <xf numFmtId="3" fontId="44" fillId="0" borderId="103" xfId="0" applyNumberFormat="1" applyFont="1" applyBorder="1" applyAlignment="1">
      <alignment horizontal="center" vertical="center"/>
    </xf>
    <xf numFmtId="3" fontId="44" fillId="0" borderId="105" xfId="0" applyNumberFormat="1" applyFont="1" applyBorder="1" applyAlignment="1">
      <alignment horizontal="center" vertical="center"/>
    </xf>
    <xf numFmtId="3" fontId="44" fillId="0" borderId="91" xfId="0" applyNumberFormat="1" applyFont="1" applyBorder="1" applyAlignment="1">
      <alignment horizontal="center" vertical="center"/>
    </xf>
    <xf numFmtId="0" fontId="45" fillId="36" borderId="109" xfId="0" applyFont="1" applyFill="1" applyBorder="1" applyAlignment="1">
      <alignment horizontal="center" vertical="center"/>
    </xf>
    <xf numFmtId="0" fontId="45" fillId="36" borderId="110" xfId="0" applyFont="1" applyFill="1" applyBorder="1" applyAlignment="1">
      <alignment horizontal="center" vertical="center"/>
    </xf>
    <xf numFmtId="0" fontId="45" fillId="36" borderId="111" xfId="0" applyFont="1" applyFill="1" applyBorder="1" applyAlignment="1">
      <alignment horizontal="center" vertical="center" wrapText="1"/>
    </xf>
    <xf numFmtId="164" fontId="44" fillId="0" borderId="112" xfId="0" applyNumberFormat="1" applyFont="1" applyBorder="1" applyAlignment="1">
      <alignment horizontal="center" vertical="center"/>
    </xf>
    <xf numFmtId="164" fontId="44" fillId="35" borderId="113" xfId="0" applyNumberFormat="1" applyFont="1" applyFill="1" applyBorder="1" applyAlignment="1">
      <alignment horizontal="center" vertical="center"/>
    </xf>
    <xf numFmtId="164" fontId="45" fillId="36" borderId="114" xfId="0" applyNumberFormat="1" applyFont="1" applyFill="1" applyBorder="1" applyAlignment="1">
      <alignment horizontal="center" vertical="center"/>
    </xf>
    <xf numFmtId="164" fontId="44" fillId="0" borderId="115" xfId="0" applyNumberFormat="1" applyFont="1" applyBorder="1" applyAlignment="1">
      <alignment horizontal="center" vertical="center"/>
    </xf>
    <xf numFmtId="164" fontId="44" fillId="35" borderId="116" xfId="0" applyNumberFormat="1" applyFont="1" applyFill="1" applyBorder="1" applyAlignment="1">
      <alignment horizontal="center" vertical="center"/>
    </xf>
    <xf numFmtId="164" fontId="45" fillId="36" borderId="117" xfId="0" applyNumberFormat="1" applyFont="1" applyFill="1" applyBorder="1" applyAlignment="1">
      <alignment horizontal="center" vertical="center"/>
    </xf>
    <xf numFmtId="164" fontId="44" fillId="0" borderId="118" xfId="0" applyNumberFormat="1" applyFont="1" applyBorder="1" applyAlignment="1">
      <alignment horizontal="center" vertical="center"/>
    </xf>
    <xf numFmtId="164" fontId="44" fillId="35" borderId="119" xfId="0" applyNumberFormat="1" applyFont="1" applyFill="1" applyBorder="1" applyAlignment="1">
      <alignment horizontal="center" vertical="center"/>
    </xf>
    <xf numFmtId="164" fontId="45" fillId="36" borderId="120" xfId="0" applyNumberFormat="1" applyFont="1" applyFill="1" applyBorder="1" applyAlignment="1">
      <alignment horizontal="center" vertical="center"/>
    </xf>
    <xf numFmtId="164" fontId="45" fillId="36" borderId="121" xfId="0" applyNumberFormat="1" applyFont="1" applyFill="1" applyBorder="1" applyAlignment="1">
      <alignment horizontal="center" vertical="center"/>
    </xf>
    <xf numFmtId="9" fontId="45" fillId="36" borderId="122" xfId="0" applyNumberFormat="1" applyFont="1" applyFill="1" applyBorder="1" applyAlignment="1">
      <alignment horizontal="center" vertical="center"/>
    </xf>
    <xf numFmtId="0" fontId="44" fillId="33" borderId="123" xfId="0" applyFont="1" applyFill="1" applyBorder="1" applyAlignment="1">
      <alignment horizontal="center" vertical="center"/>
    </xf>
    <xf numFmtId="0" fontId="44" fillId="33" borderId="124" xfId="0" applyFont="1" applyFill="1" applyBorder="1" applyAlignment="1">
      <alignment horizontal="center" vertical="center"/>
    </xf>
    <xf numFmtId="0" fontId="44" fillId="33" borderId="125" xfId="0" applyFont="1" applyFill="1" applyBorder="1" applyAlignment="1">
      <alignment horizontal="center" vertical="center"/>
    </xf>
    <xf numFmtId="0" fontId="45" fillId="34" borderId="126" xfId="0" applyFont="1" applyFill="1" applyBorder="1" applyAlignment="1">
      <alignment horizontal="center" vertical="center"/>
    </xf>
    <xf numFmtId="3" fontId="44" fillId="0" borderId="57" xfId="0" applyNumberFormat="1" applyFont="1" applyBorder="1" applyAlignment="1">
      <alignment horizontal="center" vertical="center"/>
    </xf>
    <xf numFmtId="3" fontId="44" fillId="35" borderId="127" xfId="0" applyNumberFormat="1" applyFont="1" applyFill="1" applyBorder="1" applyAlignment="1">
      <alignment horizontal="center" vertical="center"/>
    </xf>
    <xf numFmtId="3" fontId="44" fillId="35" borderId="128" xfId="0" applyNumberFormat="1" applyFont="1" applyFill="1" applyBorder="1" applyAlignment="1">
      <alignment horizontal="center" vertical="center"/>
    </xf>
    <xf numFmtId="3" fontId="45" fillId="33" borderId="129" xfId="0" applyNumberFormat="1" applyFont="1" applyFill="1" applyBorder="1" applyAlignment="1">
      <alignment horizontal="center" vertical="center"/>
    </xf>
    <xf numFmtId="3" fontId="44" fillId="0" borderId="58" xfId="0" applyNumberFormat="1" applyFont="1" applyBorder="1" applyAlignment="1">
      <alignment horizontal="center" vertical="center"/>
    </xf>
    <xf numFmtId="3" fontId="44" fillId="35" borderId="130" xfId="0" applyNumberFormat="1" applyFont="1" applyFill="1" applyBorder="1" applyAlignment="1">
      <alignment horizontal="center" vertical="center"/>
    </xf>
    <xf numFmtId="3" fontId="45" fillId="33" borderId="131" xfId="0" applyNumberFormat="1" applyFont="1" applyFill="1" applyBorder="1" applyAlignment="1">
      <alignment horizontal="center" vertical="center"/>
    </xf>
    <xf numFmtId="3" fontId="44" fillId="0" borderId="59" xfId="0" applyNumberFormat="1" applyFont="1" applyBorder="1" applyAlignment="1">
      <alignment horizontal="center" vertical="center"/>
    </xf>
    <xf numFmtId="3" fontId="44" fillId="35" borderId="132" xfId="0" applyNumberFormat="1" applyFont="1" applyFill="1" applyBorder="1" applyAlignment="1">
      <alignment horizontal="center" vertical="center"/>
    </xf>
    <xf numFmtId="3" fontId="44" fillId="35" borderId="133" xfId="0" applyNumberFormat="1" applyFont="1" applyFill="1" applyBorder="1" applyAlignment="1">
      <alignment horizontal="center" vertical="center"/>
    </xf>
    <xf numFmtId="3" fontId="45" fillId="33" borderId="134" xfId="0" applyNumberFormat="1" applyFont="1" applyFill="1" applyBorder="1" applyAlignment="1">
      <alignment horizontal="center" vertical="center"/>
    </xf>
    <xf numFmtId="3" fontId="45" fillId="34" borderId="76" xfId="0" applyNumberFormat="1" applyFont="1" applyFill="1" applyBorder="1" applyAlignment="1">
      <alignment horizontal="center" vertical="center"/>
    </xf>
    <xf numFmtId="3" fontId="45" fillId="34" borderId="85" xfId="0" applyNumberFormat="1" applyFont="1" applyFill="1" applyBorder="1" applyAlignment="1">
      <alignment horizontal="center" vertical="center"/>
    </xf>
    <xf numFmtId="3" fontId="45" fillId="34" borderId="135" xfId="0" applyNumberFormat="1" applyFont="1" applyFill="1" applyBorder="1" applyAlignment="1">
      <alignment horizontal="center" vertical="center"/>
    </xf>
    <xf numFmtId="3" fontId="45" fillId="34" borderId="136" xfId="0" applyNumberFormat="1" applyFont="1" applyFill="1" applyBorder="1" applyAlignment="1">
      <alignment horizontal="center" vertical="center"/>
    </xf>
    <xf numFmtId="1" fontId="44" fillId="0" borderId="105" xfId="0" applyNumberFormat="1" applyFont="1" applyBorder="1" applyAlignment="1">
      <alignment horizontal="center" vertical="center"/>
    </xf>
    <xf numFmtId="0" fontId="44" fillId="0" borderId="137" xfId="0" applyFont="1" applyBorder="1" applyAlignment="1">
      <alignment horizontal="right" vertical="center"/>
    </xf>
    <xf numFmtId="1" fontId="44" fillId="0" borderId="103" xfId="0" applyNumberFormat="1" applyFont="1" applyBorder="1" applyAlignment="1">
      <alignment horizontal="center" vertical="center"/>
    </xf>
    <xf numFmtId="0" fontId="44" fillId="0" borderId="138" xfId="0" applyFont="1" applyBorder="1" applyAlignment="1">
      <alignment horizontal="right" vertical="center"/>
    </xf>
    <xf numFmtId="164" fontId="44" fillId="0" borderId="104" xfId="0" applyNumberFormat="1" applyFont="1" applyBorder="1" applyAlignment="1">
      <alignment horizontal="center" vertical="center"/>
    </xf>
    <xf numFmtId="164" fontId="44" fillId="0" borderId="46" xfId="0" applyNumberFormat="1" applyFont="1" applyBorder="1" applyAlignment="1">
      <alignment horizontal="center" vertical="center"/>
    </xf>
    <xf numFmtId="164" fontId="44" fillId="0" borderId="92" xfId="0" applyNumberFormat="1" applyFont="1" applyBorder="1" applyAlignment="1">
      <alignment horizontal="center" vertical="center"/>
    </xf>
    <xf numFmtId="0" fontId="45" fillId="36" borderId="25" xfId="0" applyFont="1" applyFill="1" applyBorder="1" applyAlignment="1">
      <alignment horizontal="right" vertical="center"/>
    </xf>
    <xf numFmtId="0" fontId="45" fillId="34" borderId="139" xfId="0" applyFont="1" applyFill="1" applyBorder="1" applyAlignment="1">
      <alignment horizontal="right" vertical="center" wrapText="1"/>
    </xf>
    <xf numFmtId="3" fontId="44" fillId="0" borderId="127" xfId="0" applyNumberFormat="1" applyFont="1" applyBorder="1" applyAlignment="1">
      <alignment horizontal="center" vertical="center"/>
    </xf>
    <xf numFmtId="3" fontId="45" fillId="34" borderId="52" xfId="0" applyNumberFormat="1" applyFont="1" applyFill="1" applyBorder="1" applyAlignment="1">
      <alignment horizontal="center" vertical="center"/>
    </xf>
    <xf numFmtId="3" fontId="45" fillId="34" borderId="46" xfId="0" applyNumberFormat="1" applyFont="1" applyFill="1" applyBorder="1" applyAlignment="1">
      <alignment horizontal="center" vertical="center"/>
    </xf>
    <xf numFmtId="3" fontId="44" fillId="0" borderId="132" xfId="0" applyNumberFormat="1" applyFont="1" applyBorder="1" applyAlignment="1">
      <alignment horizontal="center" vertical="center"/>
    </xf>
    <xf numFmtId="3" fontId="45" fillId="34" borderId="50" xfId="0" applyNumberFormat="1" applyFont="1" applyFill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4" fillId="0" borderId="71" xfId="0" applyFont="1" applyBorder="1" applyAlignment="1">
      <alignment vertical="center"/>
    </xf>
    <xf numFmtId="0" fontId="44" fillId="0" borderId="70" xfId="0" applyFont="1" applyBorder="1" applyAlignment="1">
      <alignment horizontal="right" vertical="center"/>
    </xf>
    <xf numFmtId="0" fontId="44" fillId="0" borderId="47" xfId="0" applyFont="1" applyBorder="1" applyAlignment="1">
      <alignment horizontal="right" vertical="center"/>
    </xf>
    <xf numFmtId="0" fontId="44" fillId="0" borderId="71" xfId="0" applyFont="1" applyBorder="1" applyAlignment="1">
      <alignment horizontal="right" vertical="center"/>
    </xf>
    <xf numFmtId="0" fontId="45" fillId="36" borderId="28" xfId="0" applyFont="1" applyFill="1" applyBorder="1" applyAlignment="1">
      <alignment horizontal="center" vertical="center" readingOrder="2"/>
    </xf>
    <xf numFmtId="3" fontId="45" fillId="36" borderId="52" xfId="0" applyNumberFormat="1" applyFont="1" applyFill="1" applyBorder="1" applyAlignment="1">
      <alignment horizontal="center" vertical="center"/>
    </xf>
    <xf numFmtId="3" fontId="45" fillId="36" borderId="50" xfId="0" applyNumberFormat="1" applyFont="1" applyFill="1" applyBorder="1" applyAlignment="1">
      <alignment horizontal="center" vertical="center"/>
    </xf>
    <xf numFmtId="0" fontId="45" fillId="36" borderId="139" xfId="0" applyFont="1" applyFill="1" applyBorder="1" applyAlignment="1">
      <alignment horizontal="right" vertical="center" wrapText="1"/>
    </xf>
    <xf numFmtId="0" fontId="45" fillId="36" borderId="35" xfId="0" applyFont="1" applyFill="1" applyBorder="1" applyAlignment="1">
      <alignment horizontal="center" vertical="center" readingOrder="2"/>
    </xf>
    <xf numFmtId="3" fontId="45" fillId="36" borderId="85" xfId="0" applyNumberFormat="1" applyFont="1" applyFill="1" applyBorder="1" applyAlignment="1">
      <alignment horizontal="center" vertical="center"/>
    </xf>
    <xf numFmtId="3" fontId="45" fillId="36" borderId="48" xfId="0" applyNumberFormat="1" applyFont="1" applyFill="1" applyBorder="1" applyAlignment="1">
      <alignment horizontal="center" vertical="center"/>
    </xf>
    <xf numFmtId="164" fontId="44" fillId="0" borderId="140" xfId="0" applyNumberFormat="1" applyFont="1" applyBorder="1" applyAlignment="1">
      <alignment horizontal="center" vertical="center"/>
    </xf>
    <xf numFmtId="0" fontId="45" fillId="34" borderId="35" xfId="0" applyFont="1" applyFill="1" applyBorder="1" applyAlignment="1">
      <alignment horizontal="center" vertical="center"/>
    </xf>
    <xf numFmtId="0" fontId="45" fillId="34" borderId="28" xfId="0" applyFont="1" applyFill="1" applyBorder="1" applyAlignment="1">
      <alignment horizontal="center" vertical="center"/>
    </xf>
    <xf numFmtId="0" fontId="45" fillId="34" borderId="141" xfId="0" applyFont="1" applyFill="1" applyBorder="1" applyAlignment="1">
      <alignment vertical="center"/>
    </xf>
    <xf numFmtId="3" fontId="45" fillId="34" borderId="53" xfId="0" applyNumberFormat="1" applyFont="1" applyFill="1" applyBorder="1" applyAlignment="1">
      <alignment horizontal="center" vertical="center"/>
    </xf>
    <xf numFmtId="3" fontId="45" fillId="34" borderId="40" xfId="0" applyNumberFormat="1" applyFont="1" applyFill="1" applyBorder="1" applyAlignment="1">
      <alignment horizontal="center" vertical="center"/>
    </xf>
    <xf numFmtId="0" fontId="45" fillId="36" borderId="44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142" xfId="0" applyFont="1" applyBorder="1" applyAlignment="1">
      <alignment/>
    </xf>
    <xf numFmtId="0" fontId="44" fillId="35" borderId="0" xfId="0" applyFont="1" applyFill="1" applyAlignment="1">
      <alignment/>
    </xf>
    <xf numFmtId="10" fontId="44" fillId="0" borderId="0" xfId="0" applyNumberFormat="1" applyFont="1" applyAlignment="1">
      <alignment/>
    </xf>
    <xf numFmtId="0" fontId="48" fillId="33" borderId="70" xfId="0" applyFont="1" applyFill="1" applyBorder="1" applyAlignment="1">
      <alignment horizontal="right" vertical="center"/>
    </xf>
    <xf numFmtId="0" fontId="48" fillId="33" borderId="47" xfId="0" applyFont="1" applyFill="1" applyBorder="1" applyAlignment="1">
      <alignment horizontal="right" vertical="center"/>
    </xf>
    <xf numFmtId="0" fontId="48" fillId="33" borderId="47" xfId="0" applyFont="1" applyFill="1" applyBorder="1" applyAlignment="1">
      <alignment horizontal="right" vertical="center" wrapText="1"/>
    </xf>
    <xf numFmtId="0" fontId="48" fillId="33" borderId="71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33" borderId="67" xfId="0" applyFont="1" applyFill="1" applyBorder="1" applyAlignment="1">
      <alignment horizontal="center" vertical="center"/>
    </xf>
    <xf numFmtId="0" fontId="45" fillId="0" borderId="124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9" fillId="33" borderId="70" xfId="0" applyFont="1" applyFill="1" applyBorder="1" applyAlignment="1">
      <alignment horizontal="right" vertical="center"/>
    </xf>
    <xf numFmtId="0" fontId="45" fillId="33" borderId="144" xfId="0" applyFont="1" applyFill="1" applyBorder="1" applyAlignment="1">
      <alignment horizontal="center" vertical="center"/>
    </xf>
    <xf numFmtId="0" fontId="45" fillId="33" borderId="145" xfId="0" applyFont="1" applyFill="1" applyBorder="1" applyAlignment="1">
      <alignment horizontal="center" vertical="center"/>
    </xf>
    <xf numFmtId="0" fontId="45" fillId="33" borderId="146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47" xfId="0" applyFont="1" applyFill="1" applyBorder="1" applyAlignment="1">
      <alignment horizontal="center" vertical="center"/>
    </xf>
    <xf numFmtId="0" fontId="45" fillId="33" borderId="148" xfId="0" applyFont="1" applyFill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45" fillId="0" borderId="148" xfId="0" applyFont="1" applyBorder="1" applyAlignment="1">
      <alignment horizontal="center" vertical="center"/>
    </xf>
    <xf numFmtId="164" fontId="46" fillId="0" borderId="21" xfId="0" applyNumberFormat="1" applyFont="1" applyBorder="1" applyAlignment="1">
      <alignment horizontal="center" vertical="center" wrapText="1"/>
    </xf>
    <xf numFmtId="164" fontId="46" fillId="0" borderId="46" xfId="0" applyNumberFormat="1" applyFont="1" applyBorder="1" applyAlignment="1">
      <alignment horizontal="center" vertical="center" wrapText="1"/>
    </xf>
    <xf numFmtId="164" fontId="46" fillId="0" borderId="140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right" vertical="center"/>
    </xf>
    <xf numFmtId="0" fontId="46" fillId="0" borderId="22" xfId="0" applyFont="1" applyBorder="1" applyAlignment="1">
      <alignment horizontal="right" vertical="center"/>
    </xf>
    <xf numFmtId="0" fontId="46" fillId="0" borderId="23" xfId="0" applyFont="1" applyBorder="1" applyAlignment="1">
      <alignment horizontal="right" vertical="center"/>
    </xf>
    <xf numFmtId="0" fontId="48" fillId="36" borderId="125" xfId="0" applyFont="1" applyFill="1" applyBorder="1" applyAlignment="1">
      <alignment horizontal="center" vertical="center" wrapText="1"/>
    </xf>
    <xf numFmtId="0" fontId="48" fillId="36" borderId="59" xfId="0" applyFont="1" applyFill="1" applyBorder="1" applyAlignment="1">
      <alignment horizontal="center" vertical="center" wrapText="1"/>
    </xf>
    <xf numFmtId="0" fontId="48" fillId="36" borderId="19" xfId="0" applyFont="1" applyFill="1" applyBorder="1" applyAlignment="1">
      <alignment vertical="center"/>
    </xf>
    <xf numFmtId="0" fontId="48" fillId="36" borderId="149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/>
    </xf>
    <xf numFmtId="0" fontId="48" fillId="36" borderId="150" xfId="0" applyFont="1" applyFill="1" applyBorder="1" applyAlignment="1">
      <alignment horizontal="center"/>
    </xf>
    <xf numFmtId="165" fontId="46" fillId="0" borderId="151" xfId="0" applyNumberFormat="1" applyFont="1" applyBorder="1" applyAlignment="1">
      <alignment horizontal="center" vertical="center"/>
    </xf>
    <xf numFmtId="0" fontId="46" fillId="0" borderId="151" xfId="0" applyFont="1" applyBorder="1" applyAlignment="1">
      <alignment horizontal="center" vertical="center"/>
    </xf>
    <xf numFmtId="0" fontId="46" fillId="0" borderId="152" xfId="0" applyFont="1" applyBorder="1" applyAlignment="1">
      <alignment horizontal="center" vertical="center"/>
    </xf>
    <xf numFmtId="0" fontId="46" fillId="0" borderId="112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165" fontId="46" fillId="0" borderId="153" xfId="0" applyNumberFormat="1" applyFont="1" applyBorder="1" applyAlignment="1">
      <alignment horizontal="center" vertical="center"/>
    </xf>
    <xf numFmtId="0" fontId="46" fillId="0" borderId="153" xfId="0" applyFont="1" applyBorder="1" applyAlignment="1">
      <alignment horizontal="center" vertical="center"/>
    </xf>
    <xf numFmtId="0" fontId="46" fillId="0" borderId="154" xfId="0" applyFont="1" applyBorder="1" applyAlignment="1">
      <alignment horizontal="center" vertical="center"/>
    </xf>
    <xf numFmtId="0" fontId="46" fillId="0" borderId="115" xfId="0" applyFont="1" applyBorder="1" applyAlignment="1">
      <alignment horizontal="center" vertical="center"/>
    </xf>
    <xf numFmtId="0" fontId="46" fillId="0" borderId="155" xfId="0" applyFont="1" applyBorder="1" applyAlignment="1">
      <alignment horizontal="center" vertical="center"/>
    </xf>
    <xf numFmtId="165" fontId="46" fillId="0" borderId="156" xfId="0" applyNumberFormat="1" applyFont="1" applyBorder="1" applyAlignment="1">
      <alignment horizontal="center" vertical="center"/>
    </xf>
    <xf numFmtId="0" fontId="46" fillId="0" borderId="156" xfId="0" applyFont="1" applyBorder="1" applyAlignment="1">
      <alignment horizontal="center" vertical="center"/>
    </xf>
    <xf numFmtId="0" fontId="46" fillId="0" borderId="157" xfId="0" applyFont="1" applyBorder="1" applyAlignment="1">
      <alignment horizontal="center" vertical="center"/>
    </xf>
    <xf numFmtId="0" fontId="46" fillId="0" borderId="118" xfId="0" applyFont="1" applyBorder="1" applyAlignment="1">
      <alignment horizontal="center" vertical="center"/>
    </xf>
    <xf numFmtId="0" fontId="46" fillId="0" borderId="93" xfId="0" applyFont="1" applyBorder="1" applyAlignment="1">
      <alignment horizontal="center" vertical="center"/>
    </xf>
    <xf numFmtId="0" fontId="46" fillId="0" borderId="158" xfId="0" applyFont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1" fontId="46" fillId="0" borderId="0" xfId="0" applyNumberFormat="1" applyFont="1" applyAlignment="1">
      <alignment/>
    </xf>
    <xf numFmtId="165" fontId="46" fillId="0" borderId="101" xfId="0" applyNumberFormat="1" applyFont="1" applyBorder="1" applyAlignment="1">
      <alignment horizontal="center" vertical="center"/>
    </xf>
    <xf numFmtId="165" fontId="46" fillId="0" borderId="158" xfId="0" applyNumberFormat="1" applyFont="1" applyBorder="1" applyAlignment="1">
      <alignment horizontal="center" vertical="center"/>
    </xf>
    <xf numFmtId="165" fontId="46" fillId="0" borderId="102" xfId="0" applyNumberFormat="1" applyFont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159" xfId="0" applyFont="1" applyFill="1" applyBorder="1" applyAlignment="1">
      <alignment horizontal="center" vertical="center" wrapText="1"/>
    </xf>
    <xf numFmtId="0" fontId="48" fillId="0" borderId="89" xfId="0" applyFont="1" applyFill="1" applyBorder="1" applyAlignment="1">
      <alignment horizontal="center" vertical="center" wrapText="1"/>
    </xf>
    <xf numFmtId="0" fontId="48" fillId="0" borderId="155" xfId="0" applyFont="1" applyFill="1" applyBorder="1" applyAlignment="1">
      <alignment horizontal="center" vertical="center" wrapText="1"/>
    </xf>
    <xf numFmtId="0" fontId="48" fillId="0" borderId="93" xfId="0" applyFont="1" applyFill="1" applyBorder="1" applyAlignment="1">
      <alignment horizontal="center" vertical="center" wrapText="1"/>
    </xf>
    <xf numFmtId="1" fontId="46" fillId="0" borderId="152" xfId="0" applyNumberFormat="1" applyFont="1" applyBorder="1" applyAlignment="1">
      <alignment horizontal="center" vertical="center"/>
    </xf>
    <xf numFmtId="0" fontId="48" fillId="36" borderId="160" xfId="0" applyFont="1" applyFill="1" applyBorder="1" applyAlignment="1">
      <alignment horizontal="center" vertical="center" wrapText="1"/>
    </xf>
    <xf numFmtId="1" fontId="46" fillId="0" borderId="154" xfId="0" applyNumberFormat="1" applyFont="1" applyBorder="1" applyAlignment="1">
      <alignment horizontal="center" vertical="center"/>
    </xf>
    <xf numFmtId="1" fontId="46" fillId="0" borderId="157" xfId="0" applyNumberFormat="1" applyFont="1" applyBorder="1" applyAlignment="1">
      <alignment horizontal="center" vertical="center"/>
    </xf>
    <xf numFmtId="0" fontId="48" fillId="36" borderId="132" xfId="0" applyFont="1" applyFill="1" applyBorder="1" applyAlignment="1">
      <alignment horizontal="center" vertical="center" wrapText="1"/>
    </xf>
    <xf numFmtId="0" fontId="48" fillId="0" borderId="152" xfId="0" applyFont="1" applyFill="1" applyBorder="1" applyAlignment="1">
      <alignment horizontal="center" vertical="center" wrapText="1"/>
    </xf>
    <xf numFmtId="0" fontId="48" fillId="0" borderId="154" xfId="0" applyFont="1" applyFill="1" applyBorder="1" applyAlignment="1">
      <alignment horizontal="center" vertical="center" wrapText="1"/>
    </xf>
    <xf numFmtId="0" fontId="48" fillId="0" borderId="161" xfId="0" applyFont="1" applyFill="1" applyBorder="1" applyAlignment="1">
      <alignment horizontal="center" vertical="center" wrapText="1"/>
    </xf>
    <xf numFmtId="0" fontId="48" fillId="0" borderId="162" xfId="0" applyFont="1" applyFill="1" applyBorder="1" applyAlignment="1">
      <alignment horizontal="center" vertical="center"/>
    </xf>
    <xf numFmtId="0" fontId="46" fillId="0" borderId="163" xfId="0" applyFont="1" applyBorder="1" applyAlignment="1">
      <alignment horizontal="center" vertical="center"/>
    </xf>
    <xf numFmtId="3" fontId="46" fillId="0" borderId="151" xfId="0" applyNumberFormat="1" applyFont="1" applyBorder="1" applyAlignment="1">
      <alignment horizontal="center" vertical="center"/>
    </xf>
    <xf numFmtId="3" fontId="46" fillId="0" borderId="152" xfId="0" applyNumberFormat="1" applyFont="1" applyBorder="1" applyAlignment="1">
      <alignment horizontal="center" vertical="center"/>
    </xf>
    <xf numFmtId="3" fontId="46" fillId="36" borderId="152" xfId="0" applyNumberFormat="1" applyFont="1" applyFill="1" applyBorder="1" applyAlignment="1">
      <alignment horizontal="center" vertical="center"/>
    </xf>
    <xf numFmtId="3" fontId="46" fillId="0" borderId="164" xfId="0" applyNumberFormat="1" applyFont="1" applyBorder="1" applyAlignment="1">
      <alignment horizontal="center" vertical="center"/>
    </xf>
    <xf numFmtId="3" fontId="46" fillId="36" borderId="164" xfId="0" applyNumberFormat="1" applyFont="1" applyFill="1" applyBorder="1" applyAlignment="1">
      <alignment horizontal="center" vertical="center"/>
    </xf>
    <xf numFmtId="3" fontId="46" fillId="0" borderId="112" xfId="0" applyNumberFormat="1" applyFont="1" applyBorder="1" applyAlignment="1">
      <alignment horizontal="center" vertical="center"/>
    </xf>
    <xf numFmtId="3" fontId="46" fillId="0" borderId="101" xfId="0" applyNumberFormat="1" applyFont="1" applyBorder="1" applyAlignment="1">
      <alignment horizontal="center" vertical="center"/>
    </xf>
    <xf numFmtId="3" fontId="46" fillId="36" borderId="79" xfId="0" applyNumberFormat="1" applyFont="1" applyFill="1" applyBorder="1" applyAlignment="1">
      <alignment horizontal="center" vertical="center"/>
    </xf>
    <xf numFmtId="3" fontId="46" fillId="0" borderId="79" xfId="0" applyNumberFormat="1" applyFont="1" applyBorder="1" applyAlignment="1">
      <alignment horizontal="center" vertical="center"/>
    </xf>
    <xf numFmtId="3" fontId="46" fillId="0" borderId="153" xfId="0" applyNumberFormat="1" applyFont="1" applyBorder="1" applyAlignment="1">
      <alignment horizontal="center" vertical="center"/>
    </xf>
    <xf numFmtId="3" fontId="46" fillId="0" borderId="154" xfId="0" applyNumberFormat="1" applyFont="1" applyBorder="1" applyAlignment="1">
      <alignment horizontal="center" vertical="center"/>
    </xf>
    <xf numFmtId="3" fontId="46" fillId="36" borderId="154" xfId="0" applyNumberFormat="1" applyFont="1" applyFill="1" applyBorder="1" applyAlignment="1">
      <alignment horizontal="center" vertical="center"/>
    </xf>
    <xf numFmtId="3" fontId="46" fillId="0" borderId="165" xfId="0" applyNumberFormat="1" applyFont="1" applyBorder="1" applyAlignment="1">
      <alignment horizontal="center" vertical="center"/>
    </xf>
    <xf numFmtId="3" fontId="46" fillId="36" borderId="165" xfId="0" applyNumberFormat="1" applyFont="1" applyFill="1" applyBorder="1" applyAlignment="1">
      <alignment horizontal="center" vertical="center"/>
    </xf>
    <xf numFmtId="3" fontId="46" fillId="0" borderId="115" xfId="0" applyNumberFormat="1" applyFont="1" applyBorder="1" applyAlignment="1">
      <alignment horizontal="center" vertical="center"/>
    </xf>
    <xf numFmtId="3" fontId="46" fillId="0" borderId="158" xfId="0" applyNumberFormat="1" applyFont="1" applyBorder="1" applyAlignment="1">
      <alignment horizontal="center" vertical="center"/>
    </xf>
    <xf numFmtId="3" fontId="46" fillId="36" borderId="166" xfId="0" applyNumberFormat="1" applyFont="1" applyFill="1" applyBorder="1" applyAlignment="1">
      <alignment horizontal="center" vertical="center"/>
    </xf>
    <xf numFmtId="3" fontId="46" fillId="0" borderId="166" xfId="0" applyNumberFormat="1" applyFont="1" applyBorder="1" applyAlignment="1">
      <alignment horizontal="center" vertical="center"/>
    </xf>
    <xf numFmtId="3" fontId="46" fillId="0" borderId="156" xfId="0" applyNumberFormat="1" applyFont="1" applyBorder="1" applyAlignment="1">
      <alignment horizontal="center" vertical="center"/>
    </xf>
    <xf numFmtId="3" fontId="46" fillId="0" borderId="157" xfId="0" applyNumberFormat="1" applyFont="1" applyBorder="1" applyAlignment="1">
      <alignment horizontal="center" vertical="center"/>
    </xf>
    <xf numFmtId="3" fontId="46" fillId="36" borderId="157" xfId="0" applyNumberFormat="1" applyFont="1" applyFill="1" applyBorder="1" applyAlignment="1">
      <alignment horizontal="center" vertical="center"/>
    </xf>
    <xf numFmtId="3" fontId="46" fillId="0" borderId="167" xfId="0" applyNumberFormat="1" applyFont="1" applyBorder="1" applyAlignment="1">
      <alignment horizontal="center" vertical="center"/>
    </xf>
    <xf numFmtId="3" fontId="46" fillId="36" borderId="167" xfId="0" applyNumberFormat="1" applyFont="1" applyFill="1" applyBorder="1" applyAlignment="1">
      <alignment horizontal="center" vertical="center"/>
    </xf>
    <xf numFmtId="3" fontId="46" fillId="0" borderId="118" xfId="0" applyNumberFormat="1" applyFont="1" applyBorder="1" applyAlignment="1">
      <alignment horizontal="center" vertical="center"/>
    </xf>
    <xf numFmtId="3" fontId="46" fillId="0" borderId="102" xfId="0" applyNumberFormat="1" applyFont="1" applyBorder="1" applyAlignment="1">
      <alignment horizontal="center" vertical="center"/>
    </xf>
    <xf numFmtId="3" fontId="46" fillId="36" borderId="80" xfId="0" applyNumberFormat="1" applyFont="1" applyFill="1" applyBorder="1" applyAlignment="1">
      <alignment horizontal="center" vertical="center"/>
    </xf>
    <xf numFmtId="3" fontId="46" fillId="0" borderId="80" xfId="0" applyNumberFormat="1" applyFont="1" applyBorder="1" applyAlignment="1">
      <alignment horizontal="center" vertical="center"/>
    </xf>
    <xf numFmtId="3" fontId="46" fillId="0" borderId="89" xfId="0" applyNumberFormat="1" applyFont="1" applyBorder="1" applyAlignment="1">
      <alignment horizontal="center" vertical="center"/>
    </xf>
    <xf numFmtId="3" fontId="46" fillId="0" borderId="155" xfId="0" applyNumberFormat="1" applyFont="1" applyBorder="1" applyAlignment="1">
      <alignment horizontal="center" vertical="center"/>
    </xf>
    <xf numFmtId="3" fontId="46" fillId="0" borderId="93" xfId="0" applyNumberFormat="1" applyFont="1" applyBorder="1" applyAlignment="1">
      <alignment horizontal="center" vertical="center"/>
    </xf>
    <xf numFmtId="3" fontId="46" fillId="0" borderId="168" xfId="0" applyNumberFormat="1" applyFont="1" applyBorder="1" applyAlignment="1">
      <alignment horizontal="center" vertical="center"/>
    </xf>
    <xf numFmtId="3" fontId="46" fillId="0" borderId="163" xfId="0" applyNumberFormat="1" applyFont="1" applyBorder="1" applyAlignment="1">
      <alignment horizontal="center" vertical="center"/>
    </xf>
    <xf numFmtId="3" fontId="46" fillId="36" borderId="161" xfId="0" applyNumberFormat="1" applyFont="1" applyFill="1" applyBorder="1" applyAlignment="1">
      <alignment horizontal="center" vertical="center"/>
    </xf>
    <xf numFmtId="3" fontId="46" fillId="0" borderId="169" xfId="0" applyNumberFormat="1" applyFont="1" applyBorder="1" applyAlignment="1">
      <alignment horizontal="center" vertical="center"/>
    </xf>
    <xf numFmtId="3" fontId="46" fillId="0" borderId="170" xfId="0" applyNumberFormat="1" applyFont="1" applyBorder="1" applyAlignment="1">
      <alignment horizontal="center" vertical="center"/>
    </xf>
    <xf numFmtId="3" fontId="46" fillId="36" borderId="170" xfId="0" applyNumberFormat="1" applyFont="1" applyFill="1" applyBorder="1" applyAlignment="1">
      <alignment horizontal="center" vertical="center"/>
    </xf>
    <xf numFmtId="3" fontId="46" fillId="0" borderId="171" xfId="0" applyNumberFormat="1" applyFont="1" applyBorder="1" applyAlignment="1">
      <alignment horizontal="center" vertical="center"/>
    </xf>
    <xf numFmtId="3" fontId="46" fillId="0" borderId="172" xfId="0" applyNumberFormat="1" applyFont="1" applyBorder="1" applyAlignment="1">
      <alignment horizontal="center" vertical="center"/>
    </xf>
    <xf numFmtId="3" fontId="46" fillId="36" borderId="94" xfId="0" applyNumberFormat="1" applyFont="1" applyFill="1" applyBorder="1" applyAlignment="1">
      <alignment horizontal="center" vertical="center"/>
    </xf>
    <xf numFmtId="3" fontId="46" fillId="0" borderId="97" xfId="0" applyNumberFormat="1" applyFont="1" applyBorder="1" applyAlignment="1">
      <alignment horizontal="center" vertical="center"/>
    </xf>
    <xf numFmtId="3" fontId="46" fillId="0" borderId="94" xfId="0" applyNumberFormat="1" applyFont="1" applyBorder="1" applyAlignment="1">
      <alignment horizontal="center" vertical="center"/>
    </xf>
    <xf numFmtId="3" fontId="46" fillId="36" borderId="173" xfId="0" applyNumberFormat="1" applyFont="1" applyFill="1" applyBorder="1" applyAlignment="1">
      <alignment horizontal="center" vertical="center"/>
    </xf>
    <xf numFmtId="3" fontId="46" fillId="36" borderId="174" xfId="0" applyNumberFormat="1" applyFont="1" applyFill="1" applyBorder="1" applyAlignment="1">
      <alignment horizontal="center" vertical="center"/>
    </xf>
    <xf numFmtId="3" fontId="46" fillId="36" borderId="175" xfId="0" applyNumberFormat="1" applyFont="1" applyFill="1" applyBorder="1" applyAlignment="1">
      <alignment horizontal="center" vertical="center"/>
    </xf>
    <xf numFmtId="3" fontId="46" fillId="36" borderId="162" xfId="0" applyNumberFormat="1" applyFont="1" applyFill="1" applyBorder="1" applyAlignment="1">
      <alignment horizontal="center" vertical="center"/>
    </xf>
    <xf numFmtId="3" fontId="46" fillId="36" borderId="176" xfId="0" applyNumberFormat="1" applyFont="1" applyFill="1" applyBorder="1" applyAlignment="1">
      <alignment horizontal="center" vertical="center"/>
    </xf>
    <xf numFmtId="3" fontId="46" fillId="36" borderId="53" xfId="0" applyNumberFormat="1" applyFont="1" applyFill="1" applyBorder="1" applyAlignment="1">
      <alignment horizontal="center" vertical="center"/>
    </xf>
    <xf numFmtId="3" fontId="46" fillId="0" borderId="53" xfId="0" applyNumberFormat="1" applyFont="1" applyBorder="1" applyAlignment="1">
      <alignment horizontal="center" vertical="center"/>
    </xf>
    <xf numFmtId="0" fontId="46" fillId="0" borderId="177" xfId="0" applyFont="1" applyBorder="1" applyAlignment="1">
      <alignment horizontal="center" vertical="center"/>
    </xf>
    <xf numFmtId="0" fontId="46" fillId="0" borderId="178" xfId="0" applyFont="1" applyBorder="1" applyAlignment="1">
      <alignment horizontal="center" vertical="center"/>
    </xf>
    <xf numFmtId="0" fontId="46" fillId="0" borderId="179" xfId="0" applyFont="1" applyBorder="1" applyAlignment="1">
      <alignment horizontal="center" vertical="center"/>
    </xf>
    <xf numFmtId="0" fontId="46" fillId="0" borderId="180" xfId="0" applyFont="1" applyBorder="1" applyAlignment="1">
      <alignment horizontal="center" vertical="center"/>
    </xf>
    <xf numFmtId="0" fontId="46" fillId="0" borderId="181" xfId="0" applyFont="1" applyBorder="1" applyAlignment="1">
      <alignment horizontal="center" vertical="center"/>
    </xf>
    <xf numFmtId="0" fontId="46" fillId="0" borderId="182" xfId="0" applyFont="1" applyBorder="1" applyAlignment="1">
      <alignment horizontal="center" vertical="center"/>
    </xf>
    <xf numFmtId="0" fontId="46" fillId="0" borderId="113" xfId="0" applyFont="1" applyBorder="1" applyAlignment="1">
      <alignment horizontal="center" vertical="center"/>
    </xf>
    <xf numFmtId="0" fontId="46" fillId="0" borderId="116" xfId="0" applyFont="1" applyBorder="1" applyAlignment="1">
      <alignment horizontal="center" vertical="center"/>
    </xf>
    <xf numFmtId="0" fontId="46" fillId="0" borderId="119" xfId="0" applyFont="1" applyBorder="1" applyAlignment="1">
      <alignment horizontal="center" vertical="center"/>
    </xf>
    <xf numFmtId="165" fontId="46" fillId="0" borderId="183" xfId="0" applyNumberFormat="1" applyFont="1" applyBorder="1" applyAlignment="1">
      <alignment horizontal="center" vertical="center"/>
    </xf>
    <xf numFmtId="165" fontId="46" fillId="0" borderId="184" xfId="0" applyNumberFormat="1" applyFont="1" applyBorder="1" applyAlignment="1">
      <alignment horizontal="center" vertical="center"/>
    </xf>
    <xf numFmtId="1" fontId="46" fillId="0" borderId="163" xfId="0" applyNumberFormat="1" applyFont="1" applyBorder="1" applyAlignment="1">
      <alignment horizontal="center" vertical="center"/>
    </xf>
    <xf numFmtId="0" fontId="46" fillId="0" borderId="185" xfId="0" applyFont="1" applyBorder="1" applyAlignment="1">
      <alignment horizontal="center" vertical="center"/>
    </xf>
    <xf numFmtId="0" fontId="46" fillId="0" borderId="186" xfId="0" applyFont="1" applyBorder="1" applyAlignment="1">
      <alignment horizontal="center" vertical="center"/>
    </xf>
    <xf numFmtId="0" fontId="46" fillId="0" borderId="187" xfId="0" applyFont="1" applyBorder="1" applyAlignment="1">
      <alignment horizontal="center" vertical="center"/>
    </xf>
    <xf numFmtId="0" fontId="46" fillId="0" borderId="183" xfId="0" applyFont="1" applyBorder="1" applyAlignment="1">
      <alignment horizontal="center" vertical="center"/>
    </xf>
    <xf numFmtId="0" fontId="46" fillId="0" borderId="188" xfId="0" applyFont="1" applyBorder="1" applyAlignment="1">
      <alignment horizontal="center" vertical="center"/>
    </xf>
    <xf numFmtId="9" fontId="44" fillId="0" borderId="52" xfId="0" applyNumberFormat="1" applyFont="1" applyBorder="1" applyAlignment="1">
      <alignment horizontal="center" vertical="center"/>
    </xf>
    <xf numFmtId="9" fontId="44" fillId="0" borderId="140" xfId="0" applyNumberFormat="1" applyFont="1" applyFill="1" applyBorder="1" applyAlignment="1">
      <alignment horizontal="center" vertical="center"/>
    </xf>
    <xf numFmtId="0" fontId="45" fillId="36" borderId="44" xfId="0" applyFont="1" applyFill="1" applyBorder="1" applyAlignment="1">
      <alignment/>
    </xf>
    <xf numFmtId="0" fontId="45" fillId="36" borderId="53" xfId="0" applyFont="1" applyFill="1" applyBorder="1" applyAlignment="1">
      <alignment/>
    </xf>
    <xf numFmtId="0" fontId="45" fillId="36" borderId="40" xfId="0" applyFont="1" applyFill="1" applyBorder="1" applyAlignment="1">
      <alignment/>
    </xf>
    <xf numFmtId="3" fontId="44" fillId="0" borderId="189" xfId="0" applyNumberFormat="1" applyFont="1" applyFill="1" applyBorder="1" applyAlignment="1">
      <alignment horizontal="center" vertical="center"/>
    </xf>
    <xf numFmtId="3" fontId="45" fillId="36" borderId="53" xfId="0" applyNumberFormat="1" applyFont="1" applyFill="1" applyBorder="1" applyAlignment="1">
      <alignment horizontal="center" vertical="center"/>
    </xf>
    <xf numFmtId="3" fontId="45" fillId="36" borderId="53" xfId="0" applyNumberFormat="1" applyFont="1" applyFill="1" applyBorder="1" applyAlignment="1">
      <alignment horizontal="center"/>
    </xf>
    <xf numFmtId="9" fontId="45" fillId="36" borderId="40" xfId="0" applyNumberFormat="1" applyFont="1" applyFill="1" applyBorder="1" applyAlignment="1">
      <alignment horizontal="center"/>
    </xf>
    <xf numFmtId="10" fontId="44" fillId="0" borderId="131" xfId="0" applyNumberFormat="1" applyFont="1" applyFill="1" applyBorder="1" applyAlignment="1">
      <alignment horizontal="center"/>
    </xf>
    <xf numFmtId="10" fontId="44" fillId="0" borderId="190" xfId="0" applyNumberFormat="1" applyFont="1" applyFill="1" applyBorder="1" applyAlignment="1">
      <alignment horizontal="center"/>
    </xf>
    <xf numFmtId="3" fontId="44" fillId="0" borderId="150" xfId="0" applyNumberFormat="1" applyFont="1" applyFill="1" applyBorder="1" applyAlignment="1">
      <alignment horizontal="center"/>
    </xf>
    <xf numFmtId="3" fontId="44" fillId="0" borderId="191" xfId="0" applyNumberFormat="1" applyFont="1" applyFill="1" applyBorder="1" applyAlignment="1">
      <alignment horizontal="center"/>
    </xf>
    <xf numFmtId="0" fontId="44" fillId="0" borderId="24" xfId="0" applyFont="1" applyFill="1" applyBorder="1" applyAlignment="1">
      <alignment/>
    </xf>
    <xf numFmtId="10" fontId="44" fillId="0" borderId="21" xfId="0" applyNumberFormat="1" applyFont="1" applyFill="1" applyBorder="1" applyAlignment="1">
      <alignment horizontal="center"/>
    </xf>
    <xf numFmtId="10" fontId="44" fillId="0" borderId="140" xfId="0" applyNumberFormat="1" applyFont="1" applyFill="1" applyBorder="1" applyAlignment="1">
      <alignment horizontal="center"/>
    </xf>
    <xf numFmtId="3" fontId="44" fillId="0" borderId="20" xfId="0" applyNumberFormat="1" applyFont="1" applyFill="1" applyBorder="1" applyAlignment="1">
      <alignment horizontal="center"/>
    </xf>
    <xf numFmtId="3" fontId="44" fillId="0" borderId="189" xfId="0" applyNumberFormat="1" applyFont="1" applyFill="1" applyBorder="1" applyAlignment="1">
      <alignment horizontal="center"/>
    </xf>
    <xf numFmtId="10" fontId="44" fillId="0" borderId="46" xfId="0" applyNumberFormat="1" applyFont="1" applyFill="1" applyBorder="1" applyAlignment="1">
      <alignment horizontal="center"/>
    </xf>
    <xf numFmtId="3" fontId="44" fillId="0" borderId="105" xfId="0" applyNumberFormat="1" applyFont="1" applyFill="1" applyBorder="1" applyAlignment="1">
      <alignment horizontal="center"/>
    </xf>
    <xf numFmtId="3" fontId="44" fillId="0" borderId="17" xfId="0" applyNumberFormat="1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3" fontId="44" fillId="36" borderId="192" xfId="0" applyNumberFormat="1" applyFont="1" applyFill="1" applyBorder="1" applyAlignment="1">
      <alignment horizontal="center" vertical="center"/>
    </xf>
    <xf numFmtId="3" fontId="44" fillId="0" borderId="193" xfId="0" applyNumberFormat="1" applyFont="1" applyBorder="1" applyAlignment="1">
      <alignment horizontal="center" vertical="center"/>
    </xf>
    <xf numFmtId="3" fontId="44" fillId="36" borderId="57" xfId="0" applyNumberFormat="1" applyFont="1" applyFill="1" applyBorder="1" applyAlignment="1">
      <alignment horizontal="center" vertical="center"/>
    </xf>
    <xf numFmtId="3" fontId="44" fillId="36" borderId="17" xfId="0" applyNumberFormat="1" applyFont="1" applyFill="1" applyBorder="1" applyAlignment="1">
      <alignment horizontal="center" vertical="center"/>
    </xf>
    <xf numFmtId="3" fontId="44" fillId="36" borderId="11" xfId="0" applyNumberFormat="1" applyFont="1" applyFill="1" applyBorder="1" applyAlignment="1">
      <alignment horizontal="center" vertical="center"/>
    </xf>
    <xf numFmtId="3" fontId="44" fillId="36" borderId="194" xfId="0" applyNumberFormat="1" applyFont="1" applyFill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4" fillId="36" borderId="195" xfId="0" applyNumberFormat="1" applyFont="1" applyFill="1" applyBorder="1" applyAlignment="1">
      <alignment horizontal="center" vertical="center"/>
    </xf>
    <xf numFmtId="3" fontId="44" fillId="0" borderId="196" xfId="0" applyNumberFormat="1" applyFont="1" applyBorder="1" applyAlignment="1">
      <alignment horizontal="center" vertical="center"/>
    </xf>
    <xf numFmtId="3" fontId="44" fillId="36" borderId="58" xfId="0" applyNumberFormat="1" applyFont="1" applyFill="1" applyBorder="1" applyAlignment="1">
      <alignment horizontal="center" vertical="center"/>
    </xf>
    <xf numFmtId="3" fontId="44" fillId="36" borderId="18" xfId="0" applyNumberFormat="1" applyFont="1" applyFill="1" applyBorder="1" applyAlignment="1">
      <alignment horizontal="center" vertical="center"/>
    </xf>
    <xf numFmtId="3" fontId="44" fillId="36" borderId="10" xfId="0" applyNumberFormat="1" applyFont="1" applyFill="1" applyBorder="1" applyAlignment="1">
      <alignment horizontal="center" vertical="center"/>
    </xf>
    <xf numFmtId="3" fontId="44" fillId="36" borderId="197" xfId="0" applyNumberFormat="1" applyFont="1" applyFill="1" applyBorder="1" applyAlignment="1">
      <alignment horizontal="center" vertical="center"/>
    </xf>
    <xf numFmtId="0" fontId="45" fillId="36" borderId="198" xfId="0" applyFont="1" applyFill="1" applyBorder="1" applyAlignment="1">
      <alignment horizontal="center" vertical="center"/>
    </xf>
    <xf numFmtId="0" fontId="45" fillId="36" borderId="199" xfId="0" applyFont="1" applyFill="1" applyBorder="1" applyAlignment="1">
      <alignment horizontal="center" vertical="center"/>
    </xf>
    <xf numFmtId="0" fontId="45" fillId="36" borderId="200" xfId="0" applyFont="1" applyFill="1" applyBorder="1" applyAlignment="1">
      <alignment horizontal="center" vertical="center"/>
    </xf>
    <xf numFmtId="0" fontId="45" fillId="36" borderId="201" xfId="0" applyFont="1" applyFill="1" applyBorder="1" applyAlignment="1">
      <alignment horizontal="center" vertical="center"/>
    </xf>
    <xf numFmtId="0" fontId="45" fillId="36" borderId="202" xfId="0" applyFont="1" applyFill="1" applyBorder="1" applyAlignment="1">
      <alignment horizontal="center" vertical="center"/>
    </xf>
    <xf numFmtId="0" fontId="45" fillId="36" borderId="203" xfId="0" applyFont="1" applyFill="1" applyBorder="1" applyAlignment="1">
      <alignment horizontal="center" vertical="center"/>
    </xf>
    <xf numFmtId="0" fontId="45" fillId="36" borderId="15" xfId="0" applyFont="1" applyFill="1" applyBorder="1" applyAlignment="1">
      <alignment/>
    </xf>
    <xf numFmtId="0" fontId="45" fillId="36" borderId="204" xfId="0" applyFont="1" applyFill="1" applyBorder="1" applyAlignment="1">
      <alignment vertical="top" wrapText="1"/>
    </xf>
    <xf numFmtId="0" fontId="45" fillId="36" borderId="70" xfId="0" applyFont="1" applyFill="1" applyBorder="1" applyAlignment="1">
      <alignment horizontal="right" vertical="center"/>
    </xf>
    <xf numFmtId="0" fontId="45" fillId="36" borderId="47" xfId="0" applyFont="1" applyFill="1" applyBorder="1" applyAlignment="1">
      <alignment horizontal="right" vertical="center"/>
    </xf>
    <xf numFmtId="0" fontId="45" fillId="36" borderId="71" xfId="0" applyFont="1" applyFill="1" applyBorder="1" applyAlignment="1">
      <alignment horizontal="right" vertical="center"/>
    </xf>
    <xf numFmtId="3" fontId="44" fillId="0" borderId="19" xfId="0" applyNumberFormat="1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/>
    </xf>
    <xf numFmtId="3" fontId="44" fillId="36" borderId="149" xfId="0" applyNumberFormat="1" applyFont="1" applyFill="1" applyBorder="1" applyAlignment="1">
      <alignment horizontal="center" vertical="center"/>
    </xf>
    <xf numFmtId="3" fontId="44" fillId="0" borderId="205" xfId="0" applyNumberFormat="1" applyFont="1" applyBorder="1" applyAlignment="1">
      <alignment horizontal="center" vertical="center"/>
    </xf>
    <xf numFmtId="3" fontId="44" fillId="36" borderId="59" xfId="0" applyNumberFormat="1" applyFont="1" applyFill="1" applyBorder="1" applyAlignment="1">
      <alignment horizontal="center" vertical="center"/>
    </xf>
    <xf numFmtId="3" fontId="44" fillId="36" borderId="19" xfId="0" applyNumberFormat="1" applyFont="1" applyFill="1" applyBorder="1" applyAlignment="1">
      <alignment horizontal="center" vertical="center"/>
    </xf>
    <xf numFmtId="3" fontId="44" fillId="36" borderId="14" xfId="0" applyNumberFormat="1" applyFont="1" applyFill="1" applyBorder="1" applyAlignment="1">
      <alignment horizontal="center" vertical="center"/>
    </xf>
    <xf numFmtId="3" fontId="44" fillId="36" borderId="206" xfId="0" applyNumberFormat="1" applyFont="1" applyFill="1" applyBorder="1" applyAlignment="1">
      <alignment horizontal="center" vertical="center"/>
    </xf>
    <xf numFmtId="3" fontId="45" fillId="36" borderId="75" xfId="0" applyNumberFormat="1" applyFont="1" applyFill="1" applyBorder="1" applyAlignment="1">
      <alignment horizontal="center" vertical="center"/>
    </xf>
    <xf numFmtId="3" fontId="45" fillId="36" borderId="77" xfId="0" applyNumberFormat="1" applyFont="1" applyFill="1" applyBorder="1" applyAlignment="1">
      <alignment horizontal="center" vertical="center"/>
    </xf>
    <xf numFmtId="3" fontId="45" fillId="36" borderId="78" xfId="0" applyNumberFormat="1" applyFont="1" applyFill="1" applyBorder="1" applyAlignment="1">
      <alignment horizontal="center" vertical="center"/>
    </xf>
    <xf numFmtId="3" fontId="45" fillId="36" borderId="121" xfId="0" applyNumberFormat="1" applyFont="1" applyFill="1" applyBorder="1" applyAlignment="1">
      <alignment horizontal="center" vertical="center"/>
    </xf>
    <xf numFmtId="3" fontId="45" fillId="36" borderId="76" xfId="0" applyNumberFormat="1" applyFont="1" applyFill="1" applyBorder="1" applyAlignment="1">
      <alignment horizontal="center" vertical="center"/>
    </xf>
    <xf numFmtId="3" fontId="45" fillId="36" borderId="122" xfId="0" applyNumberFormat="1" applyFont="1" applyFill="1" applyBorder="1" applyAlignment="1">
      <alignment horizontal="center" vertical="center"/>
    </xf>
    <xf numFmtId="164" fontId="44" fillId="0" borderId="207" xfId="0" applyNumberFormat="1" applyFont="1" applyBorder="1" applyAlignment="1">
      <alignment horizontal="center" vertical="center"/>
    </xf>
    <xf numFmtId="164" fontId="44" fillId="0" borderId="208" xfId="0" applyNumberFormat="1" applyFont="1" applyBorder="1" applyAlignment="1">
      <alignment horizontal="center" vertical="center"/>
    </xf>
    <xf numFmtId="164" fontId="44" fillId="0" borderId="116" xfId="0" applyNumberFormat="1" applyFont="1" applyBorder="1" applyAlignment="1">
      <alignment horizontal="center" vertical="center"/>
    </xf>
    <xf numFmtId="164" fontId="44" fillId="0" borderId="117" xfId="0" applyNumberFormat="1" applyFont="1" applyBorder="1" applyAlignment="1">
      <alignment horizontal="center" vertical="center"/>
    </xf>
    <xf numFmtId="164" fontId="44" fillId="0" borderId="188" xfId="0" applyNumberFormat="1" applyFont="1" applyBorder="1" applyAlignment="1">
      <alignment horizontal="center" vertical="center"/>
    </xf>
    <xf numFmtId="164" fontId="44" fillId="0" borderId="209" xfId="0" applyNumberFormat="1" applyFont="1" applyBorder="1" applyAlignment="1">
      <alignment horizontal="center" vertical="center"/>
    </xf>
    <xf numFmtId="0" fontId="45" fillId="36" borderId="210" xfId="0" applyFont="1" applyFill="1" applyBorder="1" applyAlignment="1">
      <alignment horizontal="right" vertical="center" wrapText="1"/>
    </xf>
    <xf numFmtId="0" fontId="45" fillId="36" borderId="211" xfId="0" applyFont="1" applyFill="1" applyBorder="1" applyAlignment="1">
      <alignment horizontal="center" vertical="center"/>
    </xf>
    <xf numFmtId="0" fontId="45" fillId="36" borderId="211" xfId="0" applyFont="1" applyFill="1" applyBorder="1" applyAlignment="1">
      <alignment horizontal="center" vertical="center" wrapText="1"/>
    </xf>
    <xf numFmtId="0" fontId="45" fillId="36" borderId="212" xfId="0" applyFont="1" applyFill="1" applyBorder="1" applyAlignment="1">
      <alignment horizontal="center" vertical="center"/>
    </xf>
    <xf numFmtId="0" fontId="44" fillId="36" borderId="213" xfId="0" applyFont="1" applyFill="1" applyBorder="1" applyAlignment="1">
      <alignment horizontal="right" vertical="center" wrapText="1"/>
    </xf>
    <xf numFmtId="0" fontId="44" fillId="36" borderId="214" xfId="0" applyFont="1" applyFill="1" applyBorder="1" applyAlignment="1">
      <alignment vertical="center" wrapText="1"/>
    </xf>
    <xf numFmtId="0" fontId="44" fillId="36" borderId="215" xfId="0" applyFont="1" applyFill="1" applyBorder="1" applyAlignment="1">
      <alignment vertical="center" wrapText="1"/>
    </xf>
    <xf numFmtId="0" fontId="44" fillId="36" borderId="216" xfId="0" applyFont="1" applyFill="1" applyBorder="1" applyAlignment="1">
      <alignment horizontal="center" vertical="center"/>
    </xf>
    <xf numFmtId="164" fontId="44" fillId="36" borderId="211" xfId="0" applyNumberFormat="1" applyFont="1" applyFill="1" applyBorder="1" applyAlignment="1">
      <alignment horizontal="center" vertical="center"/>
    </xf>
    <xf numFmtId="9" fontId="44" fillId="36" borderId="212" xfId="0" applyNumberFormat="1" applyFont="1" applyFill="1" applyBorder="1" applyAlignment="1">
      <alignment horizontal="center" vertical="center"/>
    </xf>
    <xf numFmtId="0" fontId="45" fillId="36" borderId="217" xfId="0" applyFont="1" applyFill="1" applyBorder="1" applyAlignment="1">
      <alignment vertical="center" wrapText="1"/>
    </xf>
    <xf numFmtId="164" fontId="44" fillId="0" borderId="11" xfId="0" applyNumberFormat="1" applyFont="1" applyBorder="1" applyAlignment="1">
      <alignment horizontal="center" vertical="center"/>
    </xf>
    <xf numFmtId="164" fontId="45" fillId="36" borderId="194" xfId="0" applyNumberFormat="1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164" fontId="45" fillId="36" borderId="197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45" fillId="36" borderId="206" xfId="0" applyNumberFormat="1" applyFont="1" applyFill="1" applyBorder="1" applyAlignment="1">
      <alignment horizontal="center" vertical="center"/>
    </xf>
    <xf numFmtId="164" fontId="45" fillId="36" borderId="211" xfId="0" applyNumberFormat="1" applyFont="1" applyFill="1" applyBorder="1" applyAlignment="1">
      <alignment horizontal="center" vertical="center"/>
    </xf>
    <xf numFmtId="9" fontId="45" fillId="36" borderId="212" xfId="0" applyNumberFormat="1" applyFont="1" applyFill="1" applyBorder="1" applyAlignment="1">
      <alignment horizontal="center" vertical="center"/>
    </xf>
    <xf numFmtId="0" fontId="45" fillId="36" borderId="218" xfId="0" applyFont="1" applyFill="1" applyBorder="1" applyAlignment="1">
      <alignment horizontal="center" vertical="center"/>
    </xf>
    <xf numFmtId="164" fontId="44" fillId="0" borderId="57" xfId="0" applyNumberFormat="1" applyFont="1" applyBorder="1" applyAlignment="1">
      <alignment horizontal="center" vertical="center"/>
    </xf>
    <xf numFmtId="164" fontId="44" fillId="0" borderId="58" xfId="0" applyNumberFormat="1" applyFont="1" applyBorder="1" applyAlignment="1">
      <alignment horizontal="center" vertical="center"/>
    </xf>
    <xf numFmtId="164" fontId="44" fillId="0" borderId="59" xfId="0" applyNumberFormat="1" applyFont="1" applyBorder="1" applyAlignment="1">
      <alignment horizontal="center" vertical="center"/>
    </xf>
    <xf numFmtId="164" fontId="45" fillId="36" borderId="218" xfId="0" applyNumberFormat="1" applyFont="1" applyFill="1" applyBorder="1" applyAlignment="1">
      <alignment horizontal="center" vertical="center"/>
    </xf>
    <xf numFmtId="0" fontId="45" fillId="36" borderId="219" xfId="0" applyFont="1" applyFill="1" applyBorder="1" applyAlignment="1">
      <alignment horizontal="center" vertical="center"/>
    </xf>
    <xf numFmtId="164" fontId="45" fillId="36" borderId="220" xfId="0" applyNumberFormat="1" applyFont="1" applyFill="1" applyBorder="1" applyAlignment="1">
      <alignment horizontal="center" vertical="center"/>
    </xf>
    <xf numFmtId="164" fontId="45" fillId="36" borderId="221" xfId="0" applyNumberFormat="1" applyFont="1" applyFill="1" applyBorder="1" applyAlignment="1">
      <alignment horizontal="center" vertical="center"/>
    </xf>
    <xf numFmtId="164" fontId="45" fillId="36" borderId="222" xfId="0" applyNumberFormat="1" applyFont="1" applyFill="1" applyBorder="1" applyAlignment="1">
      <alignment horizontal="center" vertical="center"/>
    </xf>
    <xf numFmtId="9" fontId="45" fillId="36" borderId="219" xfId="0" applyNumberFormat="1" applyFont="1" applyFill="1" applyBorder="1" applyAlignment="1">
      <alignment horizontal="center" vertical="center"/>
    </xf>
    <xf numFmtId="0" fontId="45" fillId="36" borderId="216" xfId="0" applyFont="1" applyFill="1" applyBorder="1" applyAlignment="1">
      <alignment horizontal="right" vertical="center"/>
    </xf>
    <xf numFmtId="0" fontId="44" fillId="36" borderId="123" xfId="0" applyFont="1" applyFill="1" applyBorder="1" applyAlignment="1">
      <alignment horizontal="right" vertical="center"/>
    </xf>
    <xf numFmtId="0" fontId="44" fillId="36" borderId="124" xfId="0" applyFont="1" applyFill="1" applyBorder="1" applyAlignment="1">
      <alignment horizontal="right" vertical="center"/>
    </xf>
    <xf numFmtId="0" fontId="44" fillId="36" borderId="124" xfId="0" applyFont="1" applyFill="1" applyBorder="1" applyAlignment="1">
      <alignment horizontal="right" vertical="center" wrapText="1"/>
    </xf>
    <xf numFmtId="0" fontId="44" fillId="36" borderId="125" xfId="0" applyFont="1" applyFill="1" applyBorder="1" applyAlignment="1">
      <alignment horizontal="right" vertical="center"/>
    </xf>
    <xf numFmtId="0" fontId="45" fillId="33" borderId="61" xfId="0" applyFont="1" applyFill="1" applyBorder="1" applyAlignment="1">
      <alignment horizontal="center" vertical="center"/>
    </xf>
    <xf numFmtId="3" fontId="44" fillId="33" borderId="52" xfId="0" applyNumberFormat="1" applyFont="1" applyFill="1" applyBorder="1" applyAlignment="1">
      <alignment horizontal="center" vertical="center"/>
    </xf>
    <xf numFmtId="3" fontId="44" fillId="33" borderId="46" xfId="0" applyNumberFormat="1" applyFont="1" applyFill="1" applyBorder="1" applyAlignment="1">
      <alignment horizontal="center" vertical="center"/>
    </xf>
    <xf numFmtId="3" fontId="44" fillId="33" borderId="50" xfId="0" applyNumberFormat="1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horizontal="right" vertical="center"/>
    </xf>
    <xf numFmtId="3" fontId="44" fillId="0" borderId="151" xfId="0" applyNumberFormat="1" applyFont="1" applyBorder="1" applyAlignment="1">
      <alignment horizontal="center" vertical="center"/>
    </xf>
    <xf numFmtId="3" fontId="44" fillId="0" borderId="113" xfId="0" applyNumberFormat="1" applyFont="1" applyBorder="1" applyAlignment="1">
      <alignment horizontal="center" vertical="center"/>
    </xf>
    <xf numFmtId="3" fontId="44" fillId="33" borderId="30" xfId="0" applyNumberFormat="1" applyFont="1" applyFill="1" applyBorder="1" applyAlignment="1">
      <alignment horizontal="center" vertical="center"/>
    </xf>
    <xf numFmtId="0" fontId="48" fillId="33" borderId="42" xfId="0" applyFont="1" applyFill="1" applyBorder="1" applyAlignment="1">
      <alignment horizontal="right" vertical="center"/>
    </xf>
    <xf numFmtId="3" fontId="44" fillId="0" borderId="153" xfId="0" applyNumberFormat="1" applyFont="1" applyBorder="1" applyAlignment="1">
      <alignment horizontal="center" vertical="center"/>
    </xf>
    <xf numFmtId="3" fontId="44" fillId="0" borderId="116" xfId="0" applyNumberFormat="1" applyFont="1" applyBorder="1" applyAlignment="1">
      <alignment horizontal="center" vertical="center"/>
    </xf>
    <xf numFmtId="3" fontId="44" fillId="0" borderId="155" xfId="0" applyNumberFormat="1" applyFont="1" applyBorder="1" applyAlignment="1">
      <alignment horizontal="center" vertical="center"/>
    </xf>
    <xf numFmtId="3" fontId="44" fillId="33" borderId="32" xfId="0" applyNumberFormat="1" applyFont="1" applyFill="1" applyBorder="1" applyAlignment="1">
      <alignment horizontal="center" vertical="center"/>
    </xf>
    <xf numFmtId="0" fontId="48" fillId="33" borderId="42" xfId="0" applyFont="1" applyFill="1" applyBorder="1" applyAlignment="1">
      <alignment horizontal="right" vertical="center" wrapText="1"/>
    </xf>
    <xf numFmtId="0" fontId="48" fillId="33" borderId="43" xfId="0" applyFont="1" applyFill="1" applyBorder="1" applyAlignment="1">
      <alignment horizontal="right" vertical="center"/>
    </xf>
    <xf numFmtId="3" fontId="44" fillId="0" borderId="183" xfId="0" applyNumberFormat="1" applyFont="1" applyBorder="1" applyAlignment="1">
      <alignment horizontal="center" vertical="center"/>
    </xf>
    <xf numFmtId="3" fontId="44" fillId="0" borderId="188" xfId="0" applyNumberFormat="1" applyFont="1" applyBorder="1" applyAlignment="1">
      <alignment horizontal="center" vertical="center"/>
    </xf>
    <xf numFmtId="3" fontId="44" fillId="0" borderId="223" xfId="0" applyNumberFormat="1" applyFont="1" applyBorder="1" applyAlignment="1">
      <alignment horizontal="center" vertical="center"/>
    </xf>
    <xf numFmtId="3" fontId="44" fillId="33" borderId="88" xfId="0" applyNumberFormat="1" applyFont="1" applyFill="1" applyBorder="1" applyAlignment="1">
      <alignment horizontal="center" vertical="center"/>
    </xf>
    <xf numFmtId="0" fontId="45" fillId="33" borderId="141" xfId="0" applyFont="1" applyFill="1" applyBorder="1" applyAlignment="1">
      <alignment horizontal="center" vertical="center"/>
    </xf>
    <xf numFmtId="3" fontId="45" fillId="33" borderId="173" xfId="0" applyNumberFormat="1" applyFont="1" applyFill="1" applyBorder="1" applyAlignment="1">
      <alignment horizontal="center" vertical="center"/>
    </xf>
    <xf numFmtId="3" fontId="45" fillId="33" borderId="211" xfId="0" applyNumberFormat="1" applyFont="1" applyFill="1" applyBorder="1" applyAlignment="1">
      <alignment horizontal="center" vertical="center"/>
    </xf>
    <xf numFmtId="3" fontId="45" fillId="33" borderId="218" xfId="0" applyNumberFormat="1" applyFont="1" applyFill="1" applyBorder="1" applyAlignment="1">
      <alignment horizontal="center" vertical="center"/>
    </xf>
    <xf numFmtId="3" fontId="45" fillId="33" borderId="40" xfId="0" applyNumberFormat="1" applyFont="1" applyFill="1" applyBorder="1" applyAlignment="1">
      <alignment horizontal="center" vertical="center"/>
    </xf>
    <xf numFmtId="0" fontId="50" fillId="33" borderId="224" xfId="0" applyFont="1" applyFill="1" applyBorder="1" applyAlignment="1">
      <alignment horizontal="center" vertical="center" wrapText="1"/>
    </xf>
    <xf numFmtId="0" fontId="50" fillId="33" borderId="99" xfId="0" applyFont="1" applyFill="1" applyBorder="1" applyAlignment="1">
      <alignment horizontal="center" vertical="center" wrapText="1"/>
    </xf>
    <xf numFmtId="0" fontId="44" fillId="33" borderId="70" xfId="0" applyFont="1" applyFill="1" applyBorder="1" applyAlignment="1">
      <alignment horizontal="right" vertical="center"/>
    </xf>
    <xf numFmtId="0" fontId="44" fillId="33" borderId="47" xfId="0" applyFont="1" applyFill="1" applyBorder="1" applyAlignment="1">
      <alignment horizontal="right" vertical="center"/>
    </xf>
    <xf numFmtId="0" fontId="44" fillId="33" borderId="47" xfId="0" applyFont="1" applyFill="1" applyBorder="1" applyAlignment="1">
      <alignment horizontal="right" vertical="center" wrapText="1"/>
    </xf>
    <xf numFmtId="0" fontId="44" fillId="33" borderId="71" xfId="0" applyFont="1" applyFill="1" applyBorder="1" applyAlignment="1">
      <alignment horizontal="right" vertical="center"/>
    </xf>
    <xf numFmtId="0" fontId="45" fillId="33" borderId="56" xfId="0" applyFont="1" applyFill="1" applyBorder="1" applyAlignment="1">
      <alignment horizontal="center" vertical="center"/>
    </xf>
    <xf numFmtId="3" fontId="45" fillId="33" borderId="75" xfId="0" applyNumberFormat="1" applyFont="1" applyFill="1" applyBorder="1" applyAlignment="1">
      <alignment horizontal="center" vertical="center"/>
    </xf>
    <xf numFmtId="3" fontId="45" fillId="33" borderId="76" xfId="0" applyNumberFormat="1" applyFont="1" applyFill="1" applyBorder="1" applyAlignment="1">
      <alignment horizontal="center" vertical="center"/>
    </xf>
    <xf numFmtId="3" fontId="45" fillId="33" borderId="48" xfId="0" applyNumberFormat="1" applyFont="1" applyFill="1" applyBorder="1" applyAlignment="1">
      <alignment horizontal="center" vertical="center"/>
    </xf>
    <xf numFmtId="0" fontId="50" fillId="33" borderId="72" xfId="0" applyFont="1" applyFill="1" applyBorder="1" applyAlignment="1">
      <alignment horizontal="center" vertical="center" wrapText="1"/>
    </xf>
    <xf numFmtId="3" fontId="50" fillId="33" borderId="224" xfId="0" applyNumberFormat="1" applyFont="1" applyFill="1" applyBorder="1" applyAlignment="1">
      <alignment horizontal="center" vertical="center" wrapText="1"/>
    </xf>
    <xf numFmtId="3" fontId="50" fillId="33" borderId="72" xfId="0" applyNumberFormat="1" applyFont="1" applyFill="1" applyBorder="1" applyAlignment="1">
      <alignment horizontal="center" vertical="center" wrapText="1"/>
    </xf>
    <xf numFmtId="3" fontId="50" fillId="33" borderId="99" xfId="0" applyNumberFormat="1" applyFont="1" applyFill="1" applyBorder="1" applyAlignment="1">
      <alignment horizontal="center" vertical="center" wrapText="1"/>
    </xf>
    <xf numFmtId="3" fontId="45" fillId="33" borderId="67" xfId="0" applyNumberFormat="1" applyFont="1" applyFill="1" applyBorder="1" applyAlignment="1">
      <alignment horizontal="center" vertical="center"/>
    </xf>
    <xf numFmtId="3" fontId="44" fillId="33" borderId="75" xfId="0" applyNumberFormat="1" applyFont="1" applyFill="1" applyBorder="1" applyAlignment="1">
      <alignment horizontal="center" vertical="center"/>
    </xf>
    <xf numFmtId="3" fontId="44" fillId="33" borderId="77" xfId="0" applyNumberFormat="1" applyFont="1" applyFill="1" applyBorder="1" applyAlignment="1">
      <alignment horizontal="center" vertical="center"/>
    </xf>
    <xf numFmtId="3" fontId="45" fillId="33" borderId="77" xfId="0" applyNumberFormat="1" applyFont="1" applyFill="1" applyBorder="1" applyAlignment="1">
      <alignment horizontal="center" vertical="center"/>
    </xf>
    <xf numFmtId="3" fontId="44" fillId="33" borderId="104" xfId="0" applyNumberFormat="1" applyFont="1" applyFill="1" applyBorder="1" applyAlignment="1">
      <alignment horizontal="center" vertical="center"/>
    </xf>
    <xf numFmtId="0" fontId="45" fillId="36" borderId="141" xfId="0" applyFont="1" applyFill="1" applyBorder="1" applyAlignment="1">
      <alignment horizontal="center" vertical="center"/>
    </xf>
    <xf numFmtId="10" fontId="44" fillId="0" borderId="21" xfId="0" applyNumberFormat="1" applyFont="1" applyBorder="1" applyAlignment="1">
      <alignment horizontal="center" vertical="center"/>
    </xf>
    <xf numFmtId="10" fontId="44" fillId="0" borderId="46" xfId="0" applyNumberFormat="1" applyFont="1" applyBorder="1" applyAlignment="1">
      <alignment horizontal="center" vertical="center"/>
    </xf>
    <xf numFmtId="10" fontId="44" fillId="0" borderId="140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right" vertical="center"/>
    </xf>
    <xf numFmtId="0" fontId="44" fillId="0" borderId="45" xfId="0" applyFont="1" applyBorder="1" applyAlignment="1">
      <alignment horizontal="right" vertical="center"/>
    </xf>
    <xf numFmtId="164" fontId="44" fillId="0" borderId="21" xfId="0" applyNumberFormat="1" applyFont="1" applyBorder="1" applyAlignment="1">
      <alignment horizontal="center" vertical="center"/>
    </xf>
    <xf numFmtId="0" fontId="45" fillId="36" borderId="44" xfId="0" applyFont="1" applyFill="1" applyBorder="1" applyAlignment="1">
      <alignment vertical="center"/>
    </xf>
    <xf numFmtId="0" fontId="44" fillId="0" borderId="15" xfId="0" applyFont="1" applyBorder="1" applyAlignment="1">
      <alignment vertical="center" wrapText="1"/>
    </xf>
    <xf numFmtId="0" fontId="44" fillId="0" borderId="47" xfId="0" applyFont="1" applyBorder="1" applyAlignment="1">
      <alignment vertical="center" wrapText="1"/>
    </xf>
    <xf numFmtId="0" fontId="44" fillId="0" borderId="45" xfId="0" applyFont="1" applyBorder="1" applyAlignment="1">
      <alignment vertical="center" wrapText="1"/>
    </xf>
    <xf numFmtId="0" fontId="45" fillId="36" borderId="141" xfId="0" applyFont="1" applyFill="1" applyBorder="1" applyAlignment="1">
      <alignment vertical="center"/>
    </xf>
    <xf numFmtId="0" fontId="45" fillId="36" borderId="40" xfId="0" applyFont="1" applyFill="1" applyBorder="1" applyAlignment="1">
      <alignment vertical="center"/>
    </xf>
    <xf numFmtId="0" fontId="45" fillId="33" borderId="109" xfId="0" applyFont="1" applyFill="1" applyBorder="1" applyAlignment="1">
      <alignment horizontal="center" vertical="center"/>
    </xf>
    <xf numFmtId="0" fontId="45" fillId="33" borderId="110" xfId="0" applyFont="1" applyFill="1" applyBorder="1" applyAlignment="1">
      <alignment horizontal="center" vertical="center"/>
    </xf>
    <xf numFmtId="0" fontId="45" fillId="33" borderId="111" xfId="0" applyFont="1" applyFill="1" applyBorder="1" applyAlignment="1">
      <alignment horizontal="center" vertical="center"/>
    </xf>
    <xf numFmtId="0" fontId="45" fillId="0" borderId="36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51" xfId="0" applyFont="1" applyBorder="1" applyAlignment="1">
      <alignment vertical="center"/>
    </xf>
    <xf numFmtId="0" fontId="45" fillId="33" borderId="49" xfId="0" applyFont="1" applyFill="1" applyBorder="1" applyAlignment="1">
      <alignment/>
    </xf>
    <xf numFmtId="0" fontId="45" fillId="33" borderId="225" xfId="0" applyFont="1" applyFill="1" applyBorder="1" applyAlignment="1">
      <alignment horizontal="right" vertical="center" wrapText="1"/>
    </xf>
    <xf numFmtId="3" fontId="44" fillId="33" borderId="194" xfId="0" applyNumberFormat="1" applyFont="1" applyFill="1" applyBorder="1" applyAlignment="1">
      <alignment horizontal="center" vertical="center"/>
    </xf>
    <xf numFmtId="3" fontId="44" fillId="33" borderId="197" xfId="0" applyNumberFormat="1" applyFont="1" applyFill="1" applyBorder="1" applyAlignment="1">
      <alignment horizontal="center" vertical="center"/>
    </xf>
    <xf numFmtId="3" fontId="44" fillId="33" borderId="206" xfId="0" applyNumberFormat="1" applyFont="1" applyFill="1" applyBorder="1" applyAlignment="1">
      <alignment horizontal="center" vertical="center"/>
    </xf>
    <xf numFmtId="3" fontId="45" fillId="33" borderId="121" xfId="0" applyNumberFormat="1" applyFont="1" applyFill="1" applyBorder="1" applyAlignment="1">
      <alignment horizontal="center" vertical="center"/>
    </xf>
    <xf numFmtId="3" fontId="45" fillId="33" borderId="122" xfId="0" applyNumberFormat="1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right" vertical="center"/>
    </xf>
    <xf numFmtId="0" fontId="45" fillId="0" borderId="23" xfId="0" applyFont="1" applyBorder="1" applyAlignment="1">
      <alignment horizontal="right" vertical="center"/>
    </xf>
    <xf numFmtId="0" fontId="45" fillId="36" borderId="20" xfId="0" applyFont="1" applyFill="1" applyBorder="1" applyAlignment="1">
      <alignment horizontal="center" vertical="center"/>
    </xf>
    <xf numFmtId="3" fontId="44" fillId="0" borderId="189" xfId="0" applyNumberFormat="1" applyFont="1" applyBorder="1" applyAlignment="1">
      <alignment horizontal="center" vertical="center"/>
    </xf>
    <xf numFmtId="3" fontId="44" fillId="36" borderId="53" xfId="0" applyNumberFormat="1" applyFont="1" applyFill="1" applyBorder="1" applyAlignment="1">
      <alignment horizontal="center" vertical="center"/>
    </xf>
    <xf numFmtId="9" fontId="44" fillId="36" borderId="40" xfId="0" applyNumberFormat="1" applyFont="1" applyFill="1" applyBorder="1" applyAlignment="1">
      <alignment horizontal="center" vertical="center"/>
    </xf>
    <xf numFmtId="0" fontId="45" fillId="33" borderId="141" xfId="0" applyFont="1" applyFill="1" applyBorder="1" applyAlignment="1">
      <alignment vertical="center"/>
    </xf>
    <xf numFmtId="0" fontId="45" fillId="0" borderId="226" xfId="0" applyFont="1" applyBorder="1" applyAlignment="1">
      <alignment horizontal="center" vertical="center"/>
    </xf>
    <xf numFmtId="0" fontId="45" fillId="0" borderId="227" xfId="0" applyFont="1" applyBorder="1" applyAlignment="1">
      <alignment horizontal="center" vertical="center"/>
    </xf>
    <xf numFmtId="10" fontId="44" fillId="0" borderId="228" xfId="0" applyNumberFormat="1" applyFont="1" applyBorder="1" applyAlignment="1">
      <alignment horizontal="center" vertical="center"/>
    </xf>
    <xf numFmtId="10" fontId="44" fillId="0" borderId="88" xfId="0" applyNumberFormat="1" applyFont="1" applyBorder="1" applyAlignment="1">
      <alignment horizontal="center" vertical="center"/>
    </xf>
    <xf numFmtId="3" fontId="44" fillId="0" borderId="96" xfId="0" applyNumberFormat="1" applyFont="1" applyBorder="1" applyAlignment="1">
      <alignment horizontal="center" vertical="center"/>
    </xf>
    <xf numFmtId="3" fontId="44" fillId="0" borderId="229" xfId="0" applyNumberFormat="1" applyFont="1" applyBorder="1" applyAlignment="1">
      <alignment horizontal="center" vertical="center"/>
    </xf>
    <xf numFmtId="0" fontId="45" fillId="36" borderId="111" xfId="0" applyFont="1" applyFill="1" applyBorder="1" applyAlignment="1">
      <alignment vertical="center"/>
    </xf>
    <xf numFmtId="0" fontId="45" fillId="36" borderId="230" xfId="0" applyFont="1" applyFill="1" applyBorder="1" applyAlignment="1">
      <alignment horizontal="right" vertical="center" wrapText="1"/>
    </xf>
    <xf numFmtId="0" fontId="45" fillId="36" borderId="110" xfId="0" applyFont="1" applyFill="1" applyBorder="1" applyAlignment="1">
      <alignment vertical="center"/>
    </xf>
    <xf numFmtId="0" fontId="44" fillId="36" borderId="47" xfId="0" applyFont="1" applyFill="1" applyBorder="1" applyAlignment="1">
      <alignment vertical="center"/>
    </xf>
    <xf numFmtId="0" fontId="44" fillId="36" borderId="71" xfId="0" applyFont="1" applyFill="1" applyBorder="1" applyAlignment="1">
      <alignment vertical="center"/>
    </xf>
    <xf numFmtId="9" fontId="44" fillId="0" borderId="197" xfId="0" applyNumberFormat="1" applyFont="1" applyBorder="1" applyAlignment="1">
      <alignment horizontal="center" vertical="center"/>
    </xf>
    <xf numFmtId="9" fontId="44" fillId="0" borderId="231" xfId="0" applyNumberFormat="1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0" fontId="49" fillId="33" borderId="47" xfId="0" applyFont="1" applyFill="1" applyBorder="1" applyAlignment="1">
      <alignment vertical="center"/>
    </xf>
    <xf numFmtId="0" fontId="49" fillId="33" borderId="71" xfId="0" applyFont="1" applyFill="1" applyBorder="1" applyAlignment="1">
      <alignment vertical="center"/>
    </xf>
    <xf numFmtId="0" fontId="45" fillId="36" borderId="16" xfId="0" applyFont="1" applyFill="1" applyBorder="1" applyAlignment="1">
      <alignment horizontal="center" vertical="center"/>
    </xf>
    <xf numFmtId="0" fontId="45" fillId="36" borderId="60" xfId="0" applyFont="1" applyFill="1" applyBorder="1" applyAlignment="1">
      <alignment horizontal="center" vertical="center"/>
    </xf>
    <xf numFmtId="0" fontId="45" fillId="36" borderId="67" xfId="0" applyFont="1" applyFill="1" applyBorder="1" applyAlignment="1">
      <alignment horizontal="center" vertical="center"/>
    </xf>
    <xf numFmtId="0" fontId="49" fillId="36" borderId="70" xfId="0" applyFont="1" applyFill="1" applyBorder="1" applyAlignment="1">
      <alignment horizontal="right" vertical="center"/>
    </xf>
    <xf numFmtId="0" fontId="49" fillId="36" borderId="47" xfId="0" applyFont="1" applyFill="1" applyBorder="1" applyAlignment="1">
      <alignment vertical="center"/>
    </xf>
    <xf numFmtId="0" fontId="49" fillId="36" borderId="71" xfId="0" applyFont="1" applyFill="1" applyBorder="1" applyAlignment="1">
      <alignment vertical="center"/>
    </xf>
    <xf numFmtId="0" fontId="45" fillId="36" borderId="56" xfId="0" applyFont="1" applyFill="1" applyBorder="1" applyAlignment="1">
      <alignment vertical="center"/>
    </xf>
    <xf numFmtId="3" fontId="44" fillId="36" borderId="52" xfId="0" applyNumberFormat="1" applyFont="1" applyFill="1" applyBorder="1" applyAlignment="1">
      <alignment horizontal="center" vertical="center"/>
    </xf>
    <xf numFmtId="3" fontId="44" fillId="36" borderId="46" xfId="0" applyNumberFormat="1" applyFont="1" applyFill="1" applyBorder="1" applyAlignment="1">
      <alignment horizontal="center" vertical="center"/>
    </xf>
    <xf numFmtId="3" fontId="44" fillId="36" borderId="50" xfId="0" applyNumberFormat="1" applyFont="1" applyFill="1" applyBorder="1" applyAlignment="1">
      <alignment horizontal="center" vertical="center"/>
    </xf>
    <xf numFmtId="3" fontId="44" fillId="36" borderId="140" xfId="0" applyNumberFormat="1" applyFont="1" applyFill="1" applyBorder="1" applyAlignment="1">
      <alignment horizontal="center" vertical="center"/>
    </xf>
    <xf numFmtId="3" fontId="45" fillId="0" borderId="53" xfId="0" applyNumberFormat="1" applyFont="1" applyBorder="1" applyAlignment="1">
      <alignment horizontal="center" vertical="center"/>
    </xf>
    <xf numFmtId="3" fontId="45" fillId="36" borderId="40" xfId="0" applyNumberFormat="1" applyFont="1" applyFill="1" applyBorder="1" applyAlignment="1">
      <alignment horizontal="center" vertical="center"/>
    </xf>
    <xf numFmtId="3" fontId="44" fillId="33" borderId="53" xfId="0" applyNumberFormat="1" applyFont="1" applyFill="1" applyBorder="1" applyAlignment="1">
      <alignment horizontal="center" vertical="center"/>
    </xf>
    <xf numFmtId="3" fontId="44" fillId="33" borderId="40" xfId="0" applyNumberFormat="1" applyFont="1" applyFill="1" applyBorder="1" applyAlignment="1">
      <alignment horizontal="center" vertical="center"/>
    </xf>
    <xf numFmtId="3" fontId="44" fillId="33" borderId="122" xfId="0" applyNumberFormat="1" applyFont="1" applyFill="1" applyBorder="1" applyAlignment="1">
      <alignment horizontal="center" vertical="center"/>
    </xf>
    <xf numFmtId="0" fontId="45" fillId="33" borderId="60" xfId="0" applyFont="1" applyFill="1" applyBorder="1" applyAlignment="1">
      <alignment horizontal="center" vertical="center" wrapText="1"/>
    </xf>
    <xf numFmtId="0" fontId="45" fillId="36" borderId="44" xfId="0" applyFont="1" applyFill="1" applyBorder="1" applyAlignment="1">
      <alignment horizontal="center" vertical="center"/>
    </xf>
    <xf numFmtId="0" fontId="45" fillId="36" borderId="74" xfId="0" applyFont="1" applyFill="1" applyBorder="1" applyAlignment="1">
      <alignment horizontal="center" vertical="center"/>
    </xf>
    <xf numFmtId="0" fontId="45" fillId="36" borderId="232" xfId="0" applyFont="1" applyFill="1" applyBorder="1" applyAlignment="1">
      <alignment horizontal="right" vertical="center" wrapText="1"/>
    </xf>
    <xf numFmtId="0" fontId="45" fillId="36" borderId="145" xfId="0" applyFont="1" applyFill="1" applyBorder="1" applyAlignment="1">
      <alignment horizontal="center" vertical="center" wrapText="1"/>
    </xf>
    <xf numFmtId="0" fontId="45" fillId="36" borderId="146" xfId="0" applyFont="1" applyFill="1" applyBorder="1" applyAlignment="1">
      <alignment horizontal="center" vertical="center" wrapText="1"/>
    </xf>
    <xf numFmtId="164" fontId="45" fillId="36" borderId="231" xfId="0" applyNumberFormat="1" applyFont="1" applyFill="1" applyBorder="1" applyAlignment="1">
      <alignment horizontal="center" vertical="center"/>
    </xf>
    <xf numFmtId="0" fontId="44" fillId="0" borderId="233" xfId="0" applyFont="1" applyBorder="1" applyAlignment="1">
      <alignment/>
    </xf>
    <xf numFmtId="0" fontId="44" fillId="36" borderId="143" xfId="0" applyFont="1" applyFill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center" vertical="center"/>
    </xf>
    <xf numFmtId="0" fontId="44" fillId="36" borderId="124" xfId="0" applyFont="1" applyFill="1" applyBorder="1" applyAlignment="1">
      <alignment horizontal="center" vertical="center" wrapText="1"/>
    </xf>
    <xf numFmtId="0" fontId="44" fillId="36" borderId="143" xfId="0" applyFont="1" applyFill="1" applyBorder="1" applyAlignment="1">
      <alignment horizontal="center" vertical="center" wrapText="1"/>
    </xf>
    <xf numFmtId="49" fontId="45" fillId="0" borderId="147" xfId="0" applyNumberFormat="1" applyFont="1" applyBorder="1" applyAlignment="1">
      <alignment horizontal="center" vertical="center"/>
    </xf>
    <xf numFmtId="49" fontId="45" fillId="0" borderId="148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231" xfId="0" applyFont="1" applyFill="1" applyBorder="1" applyAlignment="1">
      <alignment horizontal="center" vertical="center"/>
    </xf>
    <xf numFmtId="3" fontId="45" fillId="35" borderId="11" xfId="0" applyNumberFormat="1" applyFont="1" applyFill="1" applyBorder="1" applyAlignment="1">
      <alignment horizontal="center" vertical="center"/>
    </xf>
    <xf numFmtId="3" fontId="44" fillId="33" borderId="11" xfId="0" applyNumberFormat="1" applyFont="1" applyFill="1" applyBorder="1" applyAlignment="1">
      <alignment horizontal="center" vertical="center"/>
    </xf>
    <xf numFmtId="3" fontId="45" fillId="35" borderId="10" xfId="0" applyNumberFormat="1" applyFont="1" applyFill="1" applyBorder="1" applyAlignment="1">
      <alignment horizontal="center" vertical="center"/>
    </xf>
    <xf numFmtId="3" fontId="44" fillId="33" borderId="10" xfId="0" applyNumberFormat="1" applyFont="1" applyFill="1" applyBorder="1" applyAlignment="1">
      <alignment horizontal="center" vertical="center"/>
    </xf>
    <xf numFmtId="3" fontId="45" fillId="35" borderId="12" xfId="0" applyNumberFormat="1" applyFont="1" applyFill="1" applyBorder="1" applyAlignment="1">
      <alignment horizontal="center" vertical="center"/>
    </xf>
    <xf numFmtId="3" fontId="45" fillId="33" borderId="12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/>
    </xf>
    <xf numFmtId="3" fontId="45" fillId="0" borderId="11" xfId="0" applyNumberFormat="1" applyFont="1" applyFill="1" applyBorder="1" applyAlignment="1">
      <alignment horizontal="center" vertical="center"/>
    </xf>
    <xf numFmtId="0" fontId="44" fillId="0" borderId="194" xfId="0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 vertical="center"/>
    </xf>
    <xf numFmtId="0" fontId="44" fillId="0" borderId="197" xfId="0" applyFont="1" applyFill="1" applyBorder="1" applyAlignment="1">
      <alignment horizontal="center" vertical="center"/>
    </xf>
    <xf numFmtId="10" fontId="44" fillId="0" borderId="194" xfId="0" applyNumberFormat="1" applyFont="1" applyBorder="1" applyAlignment="1">
      <alignment horizontal="center" vertical="center"/>
    </xf>
    <xf numFmtId="10" fontId="44" fillId="0" borderId="197" xfId="0" applyNumberFormat="1" applyFont="1" applyBorder="1" applyAlignment="1">
      <alignment horizontal="center" vertical="center"/>
    </xf>
    <xf numFmtId="3" fontId="44" fillId="35" borderId="11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Alignment="1">
      <alignment horizontal="center" vertical="center"/>
    </xf>
    <xf numFmtId="3" fontId="44" fillId="35" borderId="10" xfId="0" applyNumberFormat="1" applyFont="1" applyFill="1" applyBorder="1" applyAlignment="1">
      <alignment horizontal="center" vertical="center"/>
    </xf>
    <xf numFmtId="10" fontId="45" fillId="33" borderId="231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readingOrder="2"/>
    </xf>
    <xf numFmtId="0" fontId="44" fillId="33" borderId="10" xfId="0" applyFont="1" applyFill="1" applyBorder="1" applyAlignment="1">
      <alignment horizontal="center" vertical="center" readingOrder="2"/>
    </xf>
    <xf numFmtId="0" fontId="45" fillId="33" borderId="12" xfId="0" applyFont="1" applyFill="1" applyBorder="1" applyAlignment="1">
      <alignment horizontal="center" vertical="center" readingOrder="2"/>
    </xf>
    <xf numFmtId="3" fontId="44" fillId="0" borderId="11" xfId="0" applyNumberFormat="1" applyFont="1" applyBorder="1" applyAlignment="1">
      <alignment horizontal="center" vertical="center" readingOrder="1"/>
    </xf>
    <xf numFmtId="3" fontId="44" fillId="35" borderId="11" xfId="0" applyNumberFormat="1" applyFont="1" applyFill="1" applyBorder="1" applyAlignment="1">
      <alignment horizontal="center" vertical="center" readingOrder="1"/>
    </xf>
    <xf numFmtId="3" fontId="44" fillId="36" borderId="11" xfId="0" applyNumberFormat="1" applyFont="1" applyFill="1" applyBorder="1" applyAlignment="1">
      <alignment horizontal="center" vertical="center" readingOrder="1"/>
    </xf>
    <xf numFmtId="3" fontId="45" fillId="35" borderId="11" xfId="0" applyNumberFormat="1" applyFont="1" applyFill="1" applyBorder="1" applyAlignment="1">
      <alignment horizontal="center" vertical="center" readingOrder="1"/>
    </xf>
    <xf numFmtId="3" fontId="44" fillId="33" borderId="11" xfId="0" applyNumberFormat="1" applyFont="1" applyFill="1" applyBorder="1" applyAlignment="1">
      <alignment horizontal="center" vertical="center" readingOrder="1"/>
    </xf>
    <xf numFmtId="3" fontId="44" fillId="0" borderId="10" xfId="0" applyNumberFormat="1" applyFont="1" applyBorder="1" applyAlignment="1">
      <alignment horizontal="center" vertical="center" readingOrder="1"/>
    </xf>
    <xf numFmtId="3" fontId="44" fillId="35" borderId="10" xfId="0" applyNumberFormat="1" applyFont="1" applyFill="1" applyBorder="1" applyAlignment="1">
      <alignment horizontal="center" vertical="center" readingOrder="1"/>
    </xf>
    <xf numFmtId="3" fontId="44" fillId="36" borderId="10" xfId="0" applyNumberFormat="1" applyFont="1" applyFill="1" applyBorder="1" applyAlignment="1">
      <alignment horizontal="center" vertical="center" readingOrder="1"/>
    </xf>
    <xf numFmtId="3" fontId="45" fillId="35" borderId="10" xfId="0" applyNumberFormat="1" applyFont="1" applyFill="1" applyBorder="1" applyAlignment="1">
      <alignment horizontal="center" vertical="center" readingOrder="1"/>
    </xf>
    <xf numFmtId="3" fontId="44" fillId="33" borderId="10" xfId="0" applyNumberFormat="1" applyFont="1" applyFill="1" applyBorder="1" applyAlignment="1">
      <alignment horizontal="center" vertical="center" readingOrder="1"/>
    </xf>
    <xf numFmtId="3" fontId="45" fillId="35" borderId="12" xfId="0" applyNumberFormat="1" applyFont="1" applyFill="1" applyBorder="1" applyAlignment="1">
      <alignment horizontal="center" vertical="center" readingOrder="1"/>
    </xf>
    <xf numFmtId="3" fontId="45" fillId="33" borderId="12" xfId="0" applyNumberFormat="1" applyFont="1" applyFill="1" applyBorder="1" applyAlignment="1">
      <alignment horizontal="center" vertical="center" readingOrder="1"/>
    </xf>
    <xf numFmtId="49" fontId="45" fillId="0" borderId="147" xfId="0" applyNumberFormat="1" applyFont="1" applyBorder="1" applyAlignment="1">
      <alignment horizontal="center" vertical="center" readingOrder="2"/>
    </xf>
    <xf numFmtId="49" fontId="45" fillId="0" borderId="148" xfId="0" applyNumberFormat="1" applyFont="1" applyBorder="1" applyAlignment="1">
      <alignment horizontal="center" vertical="center" readingOrder="2"/>
    </xf>
    <xf numFmtId="164" fontId="44" fillId="0" borderId="194" xfId="0" applyNumberFormat="1" applyFont="1" applyBorder="1" applyAlignment="1">
      <alignment horizontal="center" vertical="center" readingOrder="1"/>
    </xf>
    <xf numFmtId="164" fontId="44" fillId="0" borderId="197" xfId="0" applyNumberFormat="1" applyFont="1" applyBorder="1" applyAlignment="1">
      <alignment horizontal="center" vertical="center" readingOrder="1"/>
    </xf>
    <xf numFmtId="164" fontId="45" fillId="33" borderId="231" xfId="0" applyNumberFormat="1" applyFont="1" applyFill="1" applyBorder="1" applyAlignment="1">
      <alignment horizontal="center" vertical="center" readingOrder="1"/>
    </xf>
    <xf numFmtId="164" fontId="45" fillId="33" borderId="231" xfId="0" applyNumberFormat="1" applyFont="1" applyFill="1" applyBorder="1" applyAlignment="1">
      <alignment horizontal="center" vertical="center"/>
    </xf>
    <xf numFmtId="0" fontId="45" fillId="33" borderId="216" xfId="0" applyFont="1" applyFill="1" applyBorder="1" applyAlignment="1">
      <alignment horizontal="center" vertical="center"/>
    </xf>
    <xf numFmtId="164" fontId="44" fillId="0" borderId="194" xfId="0" applyNumberFormat="1" applyFont="1" applyBorder="1" applyAlignment="1">
      <alignment horizontal="center" vertical="center"/>
    </xf>
    <xf numFmtId="164" fontId="44" fillId="0" borderId="197" xfId="0" applyNumberFormat="1" applyFont="1" applyBorder="1" applyAlignment="1">
      <alignment horizontal="center" vertical="center"/>
    </xf>
    <xf numFmtId="3" fontId="44" fillId="0" borderId="234" xfId="0" applyNumberFormat="1" applyFont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3" fontId="44" fillId="35" borderId="14" xfId="0" applyNumberFormat="1" applyFont="1" applyFill="1" applyBorder="1" applyAlignment="1">
      <alignment horizontal="center" vertical="center"/>
    </xf>
    <xf numFmtId="3" fontId="45" fillId="35" borderId="14" xfId="0" applyNumberFormat="1" applyFont="1" applyFill="1" applyBorder="1" applyAlignment="1">
      <alignment horizontal="center" vertical="center"/>
    </xf>
    <xf numFmtId="3" fontId="44" fillId="33" borderId="14" xfId="0" applyNumberFormat="1" applyFont="1" applyFill="1" applyBorder="1" applyAlignment="1">
      <alignment horizontal="center" vertical="center"/>
    </xf>
    <xf numFmtId="0" fontId="45" fillId="33" borderId="126" xfId="0" applyFont="1" applyFill="1" applyBorder="1" applyAlignment="1">
      <alignment horizontal="center" vertical="center"/>
    </xf>
    <xf numFmtId="3" fontId="45" fillId="35" borderId="77" xfId="0" applyNumberFormat="1" applyFont="1" applyFill="1" applyBorder="1" applyAlignment="1">
      <alignment horizontal="center" vertical="center"/>
    </xf>
    <xf numFmtId="164" fontId="44" fillId="0" borderId="206" xfId="0" applyNumberFormat="1" applyFont="1" applyBorder="1" applyAlignment="1">
      <alignment horizontal="center" vertical="center"/>
    </xf>
    <xf numFmtId="164" fontId="45" fillId="33" borderId="122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5" fillId="0" borderId="44" xfId="0" applyFont="1" applyBorder="1" applyAlignment="1">
      <alignment/>
    </xf>
    <xf numFmtId="0" fontId="4" fillId="36" borderId="44" xfId="0" applyFont="1" applyFill="1" applyBorder="1" applyAlignment="1">
      <alignment/>
    </xf>
    <xf numFmtId="0" fontId="4" fillId="36" borderId="235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/>
    </xf>
    <xf numFmtId="0" fontId="44" fillId="0" borderId="236" xfId="0" applyFont="1" applyFill="1" applyBorder="1" applyAlignment="1">
      <alignment/>
    </xf>
    <xf numFmtId="0" fontId="44" fillId="0" borderId="236" xfId="0" applyFont="1" applyBorder="1" applyAlignment="1">
      <alignment/>
    </xf>
    <xf numFmtId="0" fontId="44" fillId="0" borderId="227" xfId="0" applyFont="1" applyBorder="1" applyAlignment="1">
      <alignment/>
    </xf>
    <xf numFmtId="0" fontId="44" fillId="36" borderId="44" xfId="0" applyFont="1" applyFill="1" applyBorder="1" applyAlignment="1">
      <alignment/>
    </xf>
    <xf numFmtId="0" fontId="44" fillId="36" borderId="40" xfId="0" applyFont="1" applyFill="1" applyBorder="1" applyAlignment="1">
      <alignment/>
    </xf>
    <xf numFmtId="164" fontId="44" fillId="0" borderId="32" xfId="0" applyNumberFormat="1" applyFont="1" applyFill="1" applyBorder="1" applyAlignment="1">
      <alignment horizontal="center"/>
    </xf>
    <xf numFmtId="164" fontId="44" fillId="0" borderId="32" xfId="0" applyNumberFormat="1" applyFont="1" applyBorder="1" applyAlignment="1">
      <alignment horizontal="center"/>
    </xf>
    <xf numFmtId="164" fontId="45" fillId="0" borderId="237" xfId="0" applyNumberFormat="1" applyFont="1" applyFill="1" applyBorder="1" applyAlignment="1">
      <alignment horizontal="center" vertical="center"/>
    </xf>
    <xf numFmtId="164" fontId="44" fillId="0" borderId="32" xfId="0" applyNumberFormat="1" applyFont="1" applyFill="1" applyBorder="1" applyAlignment="1">
      <alignment horizontal="center" vertical="center"/>
    </xf>
    <xf numFmtId="0" fontId="45" fillId="0" borderId="238" xfId="0" applyFont="1" applyFill="1" applyBorder="1" applyAlignment="1">
      <alignment horizontal="right" vertical="center"/>
    </xf>
    <xf numFmtId="0" fontId="44" fillId="0" borderId="236" xfId="0" applyFont="1" applyFill="1" applyBorder="1" applyAlignment="1">
      <alignment horizontal="right" vertical="center"/>
    </xf>
    <xf numFmtId="0" fontId="44" fillId="0" borderId="236" xfId="0" applyFont="1" applyBorder="1" applyAlignment="1">
      <alignment horizontal="right" vertical="center"/>
    </xf>
    <xf numFmtId="0" fontId="44" fillId="0" borderId="239" xfId="0" applyFont="1" applyBorder="1" applyAlignment="1">
      <alignment horizontal="right" vertical="center"/>
    </xf>
    <xf numFmtId="10" fontId="44" fillId="0" borderId="240" xfId="0" applyNumberFormat="1" applyFont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 wrapText="1"/>
    </xf>
    <xf numFmtId="0" fontId="44" fillId="0" borderId="88" xfId="0" applyFont="1" applyBorder="1" applyAlignment="1">
      <alignment horizontal="center" vertical="center"/>
    </xf>
    <xf numFmtId="0" fontId="44" fillId="0" borderId="241" xfId="0" applyFont="1" applyFill="1" applyBorder="1" applyAlignment="1">
      <alignment vertical="center" wrapText="1"/>
    </xf>
    <xf numFmtId="0" fontId="44" fillId="0" borderId="42" xfId="0" applyFont="1" applyFill="1" applyBorder="1" applyAlignment="1">
      <alignment vertical="center" wrapText="1"/>
    </xf>
    <xf numFmtId="0" fontId="44" fillId="0" borderId="43" xfId="0" applyFont="1" applyFill="1" applyBorder="1" applyAlignment="1">
      <alignment vertical="center" wrapText="1"/>
    </xf>
    <xf numFmtId="0" fontId="45" fillId="33" borderId="37" xfId="0" applyFont="1" applyFill="1" applyBorder="1" applyAlignment="1">
      <alignment horizontal="center" vertical="center" wrapText="1"/>
    </xf>
    <xf numFmtId="0" fontId="45" fillId="33" borderId="242" xfId="0" applyFont="1" applyFill="1" applyBorder="1" applyAlignment="1">
      <alignment horizontal="center" vertical="center" wrapText="1"/>
    </xf>
    <xf numFmtId="164" fontId="44" fillId="0" borderId="238" xfId="0" applyNumberFormat="1" applyFont="1" applyBorder="1" applyAlignment="1">
      <alignment horizontal="center" vertical="center"/>
    </xf>
    <xf numFmtId="164" fontId="44" fillId="0" borderId="243" xfId="0" applyNumberFormat="1" applyFont="1" applyBorder="1" applyAlignment="1">
      <alignment horizontal="center" vertical="center"/>
    </xf>
    <xf numFmtId="164" fontId="44" fillId="0" borderId="244" xfId="0" applyNumberFormat="1" applyFont="1" applyBorder="1" applyAlignment="1">
      <alignment horizontal="center" vertical="center"/>
    </xf>
    <xf numFmtId="164" fontId="44" fillId="0" borderId="236" xfId="0" applyNumberFormat="1" applyFont="1" applyBorder="1" applyAlignment="1">
      <alignment horizontal="center" vertical="center"/>
    </xf>
    <xf numFmtId="164" fontId="44" fillId="0" borderId="166" xfId="0" applyNumberFormat="1" applyFont="1" applyBorder="1" applyAlignment="1">
      <alignment horizontal="center" vertical="center"/>
    </xf>
    <xf numFmtId="164" fontId="44" fillId="0" borderId="245" xfId="0" applyNumberFormat="1" applyFont="1" applyBorder="1" applyAlignment="1">
      <alignment horizontal="center" vertical="center"/>
    </xf>
    <xf numFmtId="164" fontId="44" fillId="0" borderId="227" xfId="0" applyNumberFormat="1" applyFont="1" applyBorder="1" applyAlignment="1">
      <alignment horizontal="center" vertical="center"/>
    </xf>
    <xf numFmtId="164" fontId="44" fillId="0" borderId="229" xfId="0" applyNumberFormat="1" applyFont="1" applyBorder="1" applyAlignment="1">
      <alignment horizontal="center" vertical="center"/>
    </xf>
    <xf numFmtId="164" fontId="44" fillId="0" borderId="246" xfId="0" applyNumberFormat="1" applyFont="1" applyBorder="1" applyAlignment="1">
      <alignment horizontal="center" vertical="center"/>
    </xf>
    <xf numFmtId="164" fontId="45" fillId="36" borderId="53" xfId="0" applyNumberFormat="1" applyFont="1" applyFill="1" applyBorder="1" applyAlignment="1">
      <alignment horizontal="center" vertical="center"/>
    </xf>
    <xf numFmtId="9" fontId="45" fillId="36" borderId="247" xfId="0" applyNumberFormat="1" applyFont="1" applyFill="1" applyBorder="1" applyAlignment="1">
      <alignment horizontal="center" vertical="center"/>
    </xf>
    <xf numFmtId="0" fontId="44" fillId="33" borderId="193" xfId="0" applyFont="1" applyFill="1" applyBorder="1" applyAlignment="1">
      <alignment/>
    </xf>
    <xf numFmtId="0" fontId="44" fillId="33" borderId="196" xfId="0" applyFont="1" applyFill="1" applyBorder="1" applyAlignment="1">
      <alignment/>
    </xf>
    <xf numFmtId="0" fontId="45" fillId="33" borderId="248" xfId="0" applyFont="1" applyFill="1" applyBorder="1" applyAlignment="1">
      <alignment/>
    </xf>
    <xf numFmtId="3" fontId="44" fillId="35" borderId="57" xfId="0" applyNumberFormat="1" applyFont="1" applyFill="1" applyBorder="1" applyAlignment="1">
      <alignment horizontal="center" vertical="center"/>
    </xf>
    <xf numFmtId="3" fontId="45" fillId="33" borderId="194" xfId="0" applyNumberFormat="1" applyFont="1" applyFill="1" applyBorder="1" applyAlignment="1">
      <alignment horizontal="center" vertical="center"/>
    </xf>
    <xf numFmtId="3" fontId="44" fillId="35" borderId="58" xfId="0" applyNumberFormat="1" applyFont="1" applyFill="1" applyBorder="1" applyAlignment="1">
      <alignment horizontal="center" vertical="center"/>
    </xf>
    <xf numFmtId="3" fontId="45" fillId="33" borderId="231" xfId="0" applyNumberFormat="1" applyFont="1" applyFill="1" applyBorder="1" applyAlignment="1">
      <alignment horizontal="center" vertical="center"/>
    </xf>
    <xf numFmtId="3" fontId="45" fillId="33" borderId="1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0" fontId="44" fillId="0" borderId="0" xfId="0" applyNumberFormat="1" applyFont="1" applyFill="1" applyBorder="1" applyAlignment="1">
      <alignment/>
    </xf>
    <xf numFmtId="0" fontId="45" fillId="0" borderId="236" xfId="0" applyFont="1" applyFill="1" applyBorder="1" applyAlignment="1">
      <alignment horizontal="right"/>
    </xf>
    <xf numFmtId="0" fontId="45" fillId="0" borderId="236" xfId="0" applyFont="1" applyBorder="1" applyAlignment="1">
      <alignment horizontal="right"/>
    </xf>
    <xf numFmtId="0" fontId="45" fillId="0" borderId="227" xfId="0" applyFont="1" applyBorder="1" applyAlignment="1">
      <alignment horizontal="right"/>
    </xf>
    <xf numFmtId="164" fontId="44" fillId="0" borderId="88" xfId="0" applyNumberFormat="1" applyFont="1" applyBorder="1" applyAlignment="1">
      <alignment horizontal="center"/>
    </xf>
    <xf numFmtId="164" fontId="44" fillId="0" borderId="237" xfId="0" applyNumberFormat="1" applyFont="1" applyFill="1" applyBorder="1" applyAlignment="1">
      <alignment horizontal="center" vertical="center"/>
    </xf>
    <xf numFmtId="9" fontId="45" fillId="0" borderId="40" xfId="0" applyNumberFormat="1" applyFont="1" applyBorder="1" applyAlignment="1">
      <alignment horizontal="center"/>
    </xf>
    <xf numFmtId="0" fontId="45" fillId="36" borderId="249" xfId="0" applyFont="1" applyFill="1" applyBorder="1" applyAlignment="1">
      <alignment vertical="center" wrapText="1"/>
    </xf>
    <xf numFmtId="0" fontId="45" fillId="36" borderId="250" xfId="0" applyFont="1" applyFill="1" applyBorder="1" applyAlignment="1">
      <alignment horizontal="center" vertical="center" wrapText="1"/>
    </xf>
    <xf numFmtId="0" fontId="44" fillId="36" borderId="25" xfId="0" applyFont="1" applyFill="1" applyBorder="1" applyAlignment="1">
      <alignment/>
    </xf>
    <xf numFmtId="164" fontId="44" fillId="0" borderId="251" xfId="0" applyNumberFormat="1" applyFont="1" applyBorder="1" applyAlignment="1">
      <alignment horizontal="center" vertical="center"/>
    </xf>
    <xf numFmtId="164" fontId="44" fillId="0" borderId="252" xfId="0" applyNumberFormat="1" applyFont="1" applyBorder="1" applyAlignment="1">
      <alignment horizontal="center" vertical="center"/>
    </xf>
    <xf numFmtId="0" fontId="45" fillId="36" borderId="25" xfId="0" applyFont="1" applyFill="1" applyBorder="1" applyAlignment="1">
      <alignment horizontal="center" vertical="center"/>
    </xf>
    <xf numFmtId="0" fontId="45" fillId="36" borderId="242" xfId="0" applyFont="1" applyFill="1" applyBorder="1" applyAlignment="1">
      <alignment horizontal="center" vertical="center"/>
    </xf>
    <xf numFmtId="9" fontId="45" fillId="0" borderId="253" xfId="0" applyNumberFormat="1" applyFont="1" applyBorder="1" applyAlignment="1">
      <alignment horizontal="center" vertical="center"/>
    </xf>
    <xf numFmtId="164" fontId="45" fillId="0" borderId="211" xfId="0" applyNumberFormat="1" applyFont="1" applyBorder="1" applyAlignment="1">
      <alignment horizontal="center" vertical="center"/>
    </xf>
    <xf numFmtId="0" fontId="45" fillId="36" borderId="254" xfId="0" applyFont="1" applyFill="1" applyBorder="1" applyAlignment="1">
      <alignment horizontal="center" vertical="center" wrapText="1"/>
    </xf>
    <xf numFmtId="164" fontId="45" fillId="0" borderId="176" xfId="0" applyNumberFormat="1" applyFont="1" applyBorder="1" applyAlignment="1">
      <alignment horizontal="center" vertical="center"/>
    </xf>
    <xf numFmtId="0" fontId="45" fillId="36" borderId="255" xfId="0" applyFont="1" applyFill="1" applyBorder="1" applyAlignment="1">
      <alignment vertical="center" wrapText="1"/>
    </xf>
    <xf numFmtId="0" fontId="45" fillId="36" borderId="256" xfId="0" applyFont="1" applyFill="1" applyBorder="1" applyAlignment="1">
      <alignment vertical="center" wrapText="1"/>
    </xf>
    <xf numFmtId="0" fontId="45" fillId="36" borderId="257" xfId="0" applyFont="1" applyFill="1" applyBorder="1" applyAlignment="1">
      <alignment vertical="center" wrapText="1"/>
    </xf>
    <xf numFmtId="0" fontId="45" fillId="36" borderId="258" xfId="0" applyFont="1" applyFill="1" applyBorder="1" applyAlignment="1">
      <alignment horizontal="center" vertical="center"/>
    </xf>
    <xf numFmtId="0" fontId="45" fillId="33" borderId="216" xfId="0" applyFont="1" applyFill="1" applyBorder="1" applyAlignment="1">
      <alignment/>
    </xf>
    <xf numFmtId="0" fontId="44" fillId="33" borderId="259" xfId="0" applyFont="1" applyFill="1" applyBorder="1" applyAlignment="1">
      <alignment/>
    </xf>
    <xf numFmtId="0" fontId="44" fillId="33" borderId="214" xfId="0" applyFont="1" applyFill="1" applyBorder="1" applyAlignment="1">
      <alignment/>
    </xf>
    <xf numFmtId="0" fontId="44" fillId="33" borderId="215" xfId="0" applyFont="1" applyFill="1" applyBorder="1" applyAlignment="1">
      <alignment/>
    </xf>
    <xf numFmtId="0" fontId="44" fillId="0" borderId="113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4" fillId="0" borderId="188" xfId="0" applyFont="1" applyBorder="1" applyAlignment="1">
      <alignment horizontal="center" vertical="center"/>
    </xf>
    <xf numFmtId="3" fontId="44" fillId="0" borderId="114" xfId="0" applyNumberFormat="1" applyFont="1" applyBorder="1" applyAlignment="1">
      <alignment horizontal="center" vertical="center"/>
    </xf>
    <xf numFmtId="3" fontId="44" fillId="0" borderId="117" xfId="0" applyNumberFormat="1" applyFont="1" applyBorder="1" applyAlignment="1">
      <alignment horizontal="center" vertical="center"/>
    </xf>
    <xf numFmtId="3" fontId="44" fillId="0" borderId="209" xfId="0" applyNumberFormat="1" applyFont="1" applyBorder="1" applyAlignment="1">
      <alignment horizontal="center" vertical="center"/>
    </xf>
    <xf numFmtId="3" fontId="45" fillId="33" borderId="212" xfId="0" applyNumberFormat="1" applyFont="1" applyFill="1" applyBorder="1" applyAlignment="1">
      <alignment horizontal="center" vertical="center"/>
    </xf>
    <xf numFmtId="0" fontId="44" fillId="33" borderId="259" xfId="0" applyFont="1" applyFill="1" applyBorder="1" applyAlignment="1">
      <alignment horizontal="center" vertical="center"/>
    </xf>
    <xf numFmtId="0" fontId="44" fillId="33" borderId="214" xfId="0" applyFont="1" applyFill="1" applyBorder="1" applyAlignment="1">
      <alignment horizontal="center" vertical="center"/>
    </xf>
    <xf numFmtId="0" fontId="44" fillId="33" borderId="215" xfId="0" applyFont="1" applyFill="1" applyBorder="1" applyAlignment="1">
      <alignment horizontal="center" vertical="center"/>
    </xf>
    <xf numFmtId="3" fontId="44" fillId="0" borderId="211" xfId="0" applyNumberFormat="1" applyFont="1" applyBorder="1" applyAlignment="1">
      <alignment horizontal="center" vertical="center"/>
    </xf>
    <xf numFmtId="3" fontId="44" fillId="0" borderId="247" xfId="0" applyNumberFormat="1" applyFont="1" applyBorder="1" applyAlignment="1">
      <alignment horizontal="center" vertical="center"/>
    </xf>
    <xf numFmtId="3" fontId="44" fillId="0" borderId="260" xfId="0" applyNumberFormat="1" applyFont="1" applyBorder="1" applyAlignment="1">
      <alignment horizontal="center" vertical="center"/>
    </xf>
    <xf numFmtId="3" fontId="44" fillId="0" borderId="245" xfId="0" applyNumberFormat="1" applyFont="1" applyBorder="1" applyAlignment="1">
      <alignment horizontal="center" vertical="center"/>
    </xf>
    <xf numFmtId="3" fontId="44" fillId="0" borderId="246" xfId="0" applyNumberFormat="1" applyFont="1" applyBorder="1" applyAlignment="1">
      <alignment horizontal="center" vertical="center"/>
    </xf>
    <xf numFmtId="3" fontId="44" fillId="0" borderId="212" xfId="0" applyNumberFormat="1" applyFont="1" applyBorder="1" applyAlignment="1">
      <alignment horizontal="center" vertical="center"/>
    </xf>
    <xf numFmtId="1" fontId="44" fillId="0" borderId="189" xfId="0" applyNumberFormat="1" applyFont="1" applyBorder="1" applyAlignment="1">
      <alignment horizontal="center" vertical="center"/>
    </xf>
    <xf numFmtId="9" fontId="45" fillId="33" borderId="40" xfId="0" applyNumberFormat="1" applyFont="1" applyFill="1" applyBorder="1" applyAlignment="1">
      <alignment horizontal="center" vertical="center"/>
    </xf>
    <xf numFmtId="164" fontId="44" fillId="0" borderId="52" xfId="0" applyNumberFormat="1" applyFont="1" applyFill="1" applyBorder="1" applyAlignment="1">
      <alignment horizontal="center" vertical="center"/>
    </xf>
    <xf numFmtId="164" fontId="44" fillId="0" borderId="140" xfId="0" applyNumberFormat="1" applyFont="1" applyFill="1" applyBorder="1" applyAlignment="1">
      <alignment horizontal="center" vertical="center"/>
    </xf>
    <xf numFmtId="3" fontId="44" fillId="0" borderId="105" xfId="0" applyNumberFormat="1" applyFont="1" applyFill="1" applyBorder="1" applyAlignment="1">
      <alignment horizontal="center" vertical="center"/>
    </xf>
    <xf numFmtId="3" fontId="44" fillId="0" borderId="46" xfId="0" applyNumberFormat="1" applyFont="1" applyFill="1" applyBorder="1" applyAlignment="1">
      <alignment horizontal="center" vertical="center"/>
    </xf>
    <xf numFmtId="3" fontId="44" fillId="0" borderId="140" xfId="0" applyNumberFormat="1" applyFont="1" applyFill="1" applyBorder="1" applyAlignment="1">
      <alignment horizontal="center" vertical="center"/>
    </xf>
    <xf numFmtId="3" fontId="45" fillId="0" borderId="53" xfId="0" applyNumberFormat="1" applyFont="1" applyFill="1" applyBorder="1" applyAlignment="1">
      <alignment horizontal="center" vertical="center"/>
    </xf>
    <xf numFmtId="3" fontId="45" fillId="0" borderId="40" xfId="0" applyNumberFormat="1" applyFont="1" applyFill="1" applyBorder="1" applyAlignment="1">
      <alignment horizontal="center" vertical="center"/>
    </xf>
    <xf numFmtId="0" fontId="45" fillId="33" borderId="61" xfId="0" applyFont="1" applyFill="1" applyBorder="1" applyAlignment="1">
      <alignment horizontal="center" vertical="center" wrapText="1"/>
    </xf>
    <xf numFmtId="0" fontId="44" fillId="36" borderId="41" xfId="0" applyFont="1" applyFill="1" applyBorder="1" applyAlignment="1">
      <alignment/>
    </xf>
    <xf numFmtId="0" fontId="44" fillId="36" borderId="42" xfId="0" applyFont="1" applyFill="1" applyBorder="1" applyAlignment="1">
      <alignment wrapText="1"/>
    </xf>
    <xf numFmtId="0" fontId="44" fillId="36" borderId="159" xfId="0" applyFont="1" applyFill="1" applyBorder="1" applyAlignment="1">
      <alignment/>
    </xf>
    <xf numFmtId="3" fontId="44" fillId="0" borderId="156" xfId="0" applyNumberFormat="1" applyFont="1" applyBorder="1" applyAlignment="1">
      <alignment horizontal="center" vertical="center"/>
    </xf>
    <xf numFmtId="3" fontId="44" fillId="0" borderId="79" xfId="0" applyNumberFormat="1" applyFont="1" applyFill="1" applyBorder="1" applyAlignment="1">
      <alignment horizontal="center" vertical="center"/>
    </xf>
    <xf numFmtId="3" fontId="44" fillId="0" borderId="166" xfId="0" applyNumberFormat="1" applyFont="1" applyFill="1" applyBorder="1" applyAlignment="1">
      <alignment horizontal="center" vertical="center"/>
    </xf>
    <xf numFmtId="3" fontId="44" fillId="0" borderId="80" xfId="0" applyNumberFormat="1" applyFont="1" applyFill="1" applyBorder="1" applyAlignment="1">
      <alignment horizontal="center" vertical="center"/>
    </xf>
    <xf numFmtId="3" fontId="45" fillId="34" borderId="75" xfId="0" applyNumberFormat="1" applyFont="1" applyFill="1" applyBorder="1" applyAlignment="1">
      <alignment horizontal="center"/>
    </xf>
    <xf numFmtId="3" fontId="45" fillId="34" borderId="76" xfId="0" applyNumberFormat="1" applyFont="1" applyFill="1" applyBorder="1" applyAlignment="1">
      <alignment horizontal="center"/>
    </xf>
    <xf numFmtId="3" fontId="45" fillId="34" borderId="85" xfId="0" applyNumberFormat="1" applyFont="1" applyFill="1" applyBorder="1" applyAlignment="1">
      <alignment horizontal="center"/>
    </xf>
    <xf numFmtId="3" fontId="44" fillId="36" borderId="75" xfId="0" applyNumberFormat="1" applyFont="1" applyFill="1" applyBorder="1" applyAlignment="1">
      <alignment horizontal="center"/>
    </xf>
    <xf numFmtId="3" fontId="44" fillId="36" borderId="76" xfId="0" applyNumberFormat="1" applyFont="1" applyFill="1" applyBorder="1" applyAlignment="1">
      <alignment horizontal="center"/>
    </xf>
    <xf numFmtId="3" fontId="44" fillId="36" borderId="48" xfId="0" applyNumberFormat="1" applyFont="1" applyFill="1" applyBorder="1" applyAlignment="1">
      <alignment horizontal="center"/>
    </xf>
    <xf numFmtId="3" fontId="44" fillId="0" borderId="30" xfId="0" applyNumberFormat="1" applyFont="1" applyFill="1" applyBorder="1" applyAlignment="1">
      <alignment horizontal="center" vertical="center"/>
    </xf>
    <xf numFmtId="3" fontId="44" fillId="0" borderId="32" xfId="0" applyNumberFormat="1" applyFont="1" applyFill="1" applyBorder="1" applyAlignment="1">
      <alignment horizontal="center" vertical="center"/>
    </xf>
    <xf numFmtId="3" fontId="44" fillId="0" borderId="34" xfId="0" applyNumberFormat="1" applyFont="1" applyFill="1" applyBorder="1" applyAlignment="1">
      <alignment horizontal="center" vertical="center"/>
    </xf>
    <xf numFmtId="0" fontId="44" fillId="36" borderId="261" xfId="0" applyFont="1" applyFill="1" applyBorder="1" applyAlignment="1">
      <alignment/>
    </xf>
    <xf numFmtId="0" fontId="44" fillId="36" borderId="236" xfId="0" applyFont="1" applyFill="1" applyBorder="1" applyAlignment="1">
      <alignment wrapText="1"/>
    </xf>
    <xf numFmtId="0" fontId="44" fillId="36" borderId="262" xfId="0" applyFont="1" applyFill="1" applyBorder="1" applyAlignment="1">
      <alignment/>
    </xf>
    <xf numFmtId="3" fontId="44" fillId="36" borderId="30" xfId="0" applyNumberFormat="1" applyFont="1" applyFill="1" applyBorder="1" applyAlignment="1">
      <alignment horizontal="center" vertical="center"/>
    </xf>
    <xf numFmtId="3" fontId="44" fillId="36" borderId="32" xfId="0" applyNumberFormat="1" applyFont="1" applyFill="1" applyBorder="1" applyAlignment="1">
      <alignment horizontal="center" vertical="center"/>
    </xf>
    <xf numFmtId="3" fontId="44" fillId="36" borderId="34" xfId="0" applyNumberFormat="1" applyFont="1" applyFill="1" applyBorder="1" applyAlignment="1">
      <alignment horizontal="center" vertical="center"/>
    </xf>
    <xf numFmtId="0" fontId="44" fillId="0" borderId="112" xfId="0" applyFont="1" applyBorder="1" applyAlignment="1">
      <alignment horizontal="center" vertical="center"/>
    </xf>
    <xf numFmtId="0" fontId="44" fillId="0" borderId="115" xfId="0" applyFont="1" applyBorder="1" applyAlignment="1">
      <alignment horizontal="center" vertical="center"/>
    </xf>
    <xf numFmtId="0" fontId="44" fillId="0" borderId="118" xfId="0" applyFont="1" applyBorder="1" applyAlignment="1">
      <alignment horizontal="center" vertical="center"/>
    </xf>
    <xf numFmtId="3" fontId="44" fillId="0" borderId="112" xfId="0" applyNumberFormat="1" applyFont="1" applyBorder="1" applyAlignment="1">
      <alignment horizontal="center" vertical="center"/>
    </xf>
    <xf numFmtId="3" fontId="44" fillId="0" borderId="115" xfId="0" applyNumberFormat="1" applyFont="1" applyBorder="1" applyAlignment="1">
      <alignment horizontal="center" vertical="center"/>
    </xf>
    <xf numFmtId="3" fontId="44" fillId="0" borderId="118" xfId="0" applyNumberFormat="1" applyFont="1" applyBorder="1" applyAlignment="1">
      <alignment horizontal="center" vertical="center"/>
    </xf>
    <xf numFmtId="3" fontId="44" fillId="36" borderId="121" xfId="0" applyNumberFormat="1" applyFont="1" applyFill="1" applyBorder="1" applyAlignment="1">
      <alignment horizontal="center"/>
    </xf>
    <xf numFmtId="0" fontId="45" fillId="36" borderId="55" xfId="0" applyFont="1" applyFill="1" applyBorder="1" applyAlignment="1">
      <alignment horizontal="right" vertical="center" wrapText="1"/>
    </xf>
    <xf numFmtId="0" fontId="44" fillId="36" borderId="42" xfId="0" applyFont="1" applyFill="1" applyBorder="1" applyAlignment="1">
      <alignment/>
    </xf>
    <xf numFmtId="0" fontId="44" fillId="0" borderId="153" xfId="0" applyFont="1" applyBorder="1" applyAlignment="1">
      <alignment horizontal="center" vertical="center"/>
    </xf>
    <xf numFmtId="0" fontId="44" fillId="0" borderId="156" xfId="0" applyFont="1" applyBorder="1" applyAlignment="1">
      <alignment horizontal="center" vertical="center"/>
    </xf>
    <xf numFmtId="3" fontId="44" fillId="36" borderId="79" xfId="0" applyNumberFormat="1" applyFont="1" applyFill="1" applyBorder="1" applyAlignment="1">
      <alignment horizontal="center" vertical="center"/>
    </xf>
    <xf numFmtId="3" fontId="44" fillId="36" borderId="166" xfId="0" applyNumberFormat="1" applyFont="1" applyFill="1" applyBorder="1" applyAlignment="1">
      <alignment horizontal="center" vertical="center"/>
    </xf>
    <xf numFmtId="3" fontId="44" fillId="36" borderId="80" xfId="0" applyNumberFormat="1" applyFont="1" applyFill="1" applyBorder="1" applyAlignment="1">
      <alignment horizontal="center" vertical="center"/>
    </xf>
    <xf numFmtId="3" fontId="44" fillId="36" borderId="85" xfId="0" applyNumberFormat="1" applyFont="1" applyFill="1" applyBorder="1" applyAlignment="1">
      <alignment horizontal="center"/>
    </xf>
    <xf numFmtId="0" fontId="44" fillId="36" borderId="41" xfId="0" applyFont="1" applyFill="1" applyBorder="1" applyAlignment="1">
      <alignment horizontal="right" vertical="center"/>
    </xf>
    <xf numFmtId="0" fontId="44" fillId="36" borderId="42" xfId="0" applyFont="1" applyFill="1" applyBorder="1" applyAlignment="1">
      <alignment horizontal="right" vertical="center"/>
    </xf>
    <xf numFmtId="0" fontId="44" fillId="36" borderId="42" xfId="0" applyFont="1" applyFill="1" applyBorder="1" applyAlignment="1">
      <alignment horizontal="right" vertical="center" wrapText="1"/>
    </xf>
    <xf numFmtId="0" fontId="44" fillId="36" borderId="159" xfId="0" applyFont="1" applyFill="1" applyBorder="1" applyAlignment="1">
      <alignment horizontal="right" vertical="center"/>
    </xf>
    <xf numFmtId="3" fontId="45" fillId="33" borderId="100" xfId="0" applyNumberFormat="1" applyFont="1" applyFill="1" applyBorder="1" applyAlignment="1">
      <alignment horizontal="center" vertical="center"/>
    </xf>
    <xf numFmtId="3" fontId="44" fillId="0" borderId="30" xfId="0" applyNumberFormat="1" applyFont="1" applyBorder="1" applyAlignment="1">
      <alignment horizontal="center" vertical="center"/>
    </xf>
    <xf numFmtId="3" fontId="44" fillId="0" borderId="32" xfId="0" applyNumberFormat="1" applyFont="1" applyBorder="1" applyAlignment="1">
      <alignment horizontal="center" vertical="center"/>
    </xf>
    <xf numFmtId="3" fontId="44" fillId="0" borderId="34" xfId="0" applyNumberFormat="1" applyFont="1" applyBorder="1" applyAlignment="1">
      <alignment horizontal="center" vertical="center"/>
    </xf>
    <xf numFmtId="3" fontId="45" fillId="36" borderId="30" xfId="0" applyNumberFormat="1" applyFont="1" applyFill="1" applyBorder="1" applyAlignment="1">
      <alignment horizontal="center" vertical="center"/>
    </xf>
    <xf numFmtId="3" fontId="45" fillId="36" borderId="32" xfId="0" applyNumberFormat="1" applyFont="1" applyFill="1" applyBorder="1" applyAlignment="1">
      <alignment horizontal="center" vertical="center"/>
    </xf>
    <xf numFmtId="3" fontId="45" fillId="36" borderId="34" xfId="0" applyNumberFormat="1" applyFont="1" applyFill="1" applyBorder="1" applyAlignment="1">
      <alignment horizontal="center" vertical="center"/>
    </xf>
    <xf numFmtId="3" fontId="44" fillId="0" borderId="128" xfId="0" applyNumberFormat="1" applyFont="1" applyBorder="1" applyAlignment="1">
      <alignment horizontal="center" vertical="center"/>
    </xf>
    <xf numFmtId="3" fontId="44" fillId="36" borderId="127" xfId="0" applyNumberFormat="1" applyFont="1" applyFill="1" applyBorder="1" applyAlignment="1">
      <alignment horizontal="center" vertical="center"/>
    </xf>
    <xf numFmtId="3" fontId="44" fillId="36" borderId="105" xfId="0" applyNumberFormat="1" applyFont="1" applyFill="1" applyBorder="1" applyAlignment="1">
      <alignment horizontal="center" vertical="center"/>
    </xf>
    <xf numFmtId="3" fontId="44" fillId="0" borderId="130" xfId="0" applyNumberFormat="1" applyFont="1" applyBorder="1" applyAlignment="1">
      <alignment horizontal="center" vertical="center"/>
    </xf>
    <xf numFmtId="3" fontId="44" fillId="0" borderId="133" xfId="0" applyNumberFormat="1" applyFont="1" applyBorder="1" applyAlignment="1">
      <alignment horizontal="center" vertical="center"/>
    </xf>
    <xf numFmtId="3" fontId="44" fillId="36" borderId="132" xfId="0" applyNumberFormat="1" applyFont="1" applyFill="1" applyBorder="1" applyAlignment="1">
      <alignment horizontal="center" vertical="center"/>
    </xf>
    <xf numFmtId="3" fontId="45" fillId="36" borderId="78" xfId="0" applyNumberFormat="1" applyFont="1" applyFill="1" applyBorder="1" applyAlignment="1">
      <alignment horizontal="center"/>
    </xf>
    <xf numFmtId="3" fontId="45" fillId="36" borderId="136" xfId="0" applyNumberFormat="1" applyFont="1" applyFill="1" applyBorder="1" applyAlignment="1">
      <alignment horizontal="center" vertical="center"/>
    </xf>
    <xf numFmtId="3" fontId="45" fillId="34" borderId="48" xfId="0" applyNumberFormat="1" applyFont="1" applyFill="1" applyBorder="1" applyAlignment="1">
      <alignment horizontal="center" vertical="center"/>
    </xf>
    <xf numFmtId="3" fontId="45" fillId="34" borderId="263" xfId="0" applyNumberFormat="1" applyFont="1" applyFill="1" applyBorder="1" applyAlignment="1">
      <alignment horizontal="center" vertical="center"/>
    </xf>
    <xf numFmtId="3" fontId="45" fillId="36" borderId="263" xfId="0" applyNumberFormat="1" applyFont="1" applyFill="1" applyBorder="1" applyAlignment="1">
      <alignment horizontal="center" vertical="center"/>
    </xf>
    <xf numFmtId="3" fontId="45" fillId="36" borderId="61" xfId="0" applyNumberFormat="1" applyFont="1" applyFill="1" applyBorder="1" applyAlignment="1">
      <alignment horizontal="center"/>
    </xf>
    <xf numFmtId="9" fontId="45" fillId="36" borderId="67" xfId="0" applyNumberFormat="1" applyFont="1" applyFill="1" applyBorder="1" applyAlignment="1">
      <alignment horizontal="center"/>
    </xf>
    <xf numFmtId="3" fontId="44" fillId="0" borderId="264" xfId="0" applyNumberFormat="1" applyFont="1" applyBorder="1" applyAlignment="1">
      <alignment horizontal="center" vertical="center"/>
    </xf>
    <xf numFmtId="49" fontId="44" fillId="0" borderId="41" xfId="0" applyNumberFormat="1" applyFont="1" applyBorder="1" applyAlignment="1">
      <alignment horizontal="center" vertical="center"/>
    </xf>
    <xf numFmtId="49" fontId="44" fillId="0" borderId="42" xfId="0" applyNumberFormat="1" applyFont="1" applyBorder="1" applyAlignment="1">
      <alignment horizontal="center" vertical="center"/>
    </xf>
    <xf numFmtId="49" fontId="44" fillId="0" borderId="42" xfId="0" applyNumberFormat="1" applyFont="1" applyBorder="1" applyAlignment="1">
      <alignment horizontal="center" vertical="center" readingOrder="2"/>
    </xf>
    <xf numFmtId="49" fontId="44" fillId="0" borderId="159" xfId="0" applyNumberFormat="1" applyFont="1" applyBorder="1" applyAlignment="1">
      <alignment horizontal="center" vertical="center" readingOrder="2"/>
    </xf>
    <xf numFmtId="49" fontId="45" fillId="0" borderId="49" xfId="0" applyNumberFormat="1" applyFont="1" applyBorder="1" applyAlignment="1">
      <alignment horizontal="center" vertical="center"/>
    </xf>
    <xf numFmtId="164" fontId="44" fillId="0" borderId="34" xfId="0" applyNumberFormat="1" applyFont="1" applyBorder="1" applyAlignment="1">
      <alignment horizontal="center" vertical="center"/>
    </xf>
    <xf numFmtId="0" fontId="45" fillId="36" borderId="225" xfId="0" applyFont="1" applyFill="1" applyBorder="1" applyAlignment="1">
      <alignment horizontal="right" vertical="center" wrapText="1"/>
    </xf>
    <xf numFmtId="0" fontId="45" fillId="36" borderId="49" xfId="0" applyFont="1" applyFill="1" applyBorder="1" applyAlignment="1">
      <alignment horizontal="center"/>
    </xf>
    <xf numFmtId="0" fontId="45" fillId="36" borderId="261" xfId="0" applyFont="1" applyFill="1" applyBorder="1" applyAlignment="1">
      <alignment horizontal="center" vertical="center" wrapText="1" readingOrder="2"/>
    </xf>
    <xf numFmtId="0" fontId="45" fillId="36" borderId="236" xfId="0" applyFont="1" applyFill="1" applyBorder="1" applyAlignment="1">
      <alignment horizontal="center" vertical="center" readingOrder="2"/>
    </xf>
    <xf numFmtId="0" fontId="45" fillId="36" borderId="262" xfId="0" applyFont="1" applyFill="1" applyBorder="1" applyAlignment="1">
      <alignment horizontal="center" vertical="center" readingOrder="2"/>
    </xf>
    <xf numFmtId="3" fontId="44" fillId="0" borderId="46" xfId="0" applyNumberFormat="1" applyFont="1" applyBorder="1" applyAlignment="1">
      <alignment horizontal="center" vertical="center"/>
    </xf>
    <xf numFmtId="0" fontId="44" fillId="35" borderId="0" xfId="0" applyFont="1" applyFill="1" applyBorder="1" applyAlignment="1">
      <alignment/>
    </xf>
    <xf numFmtId="0" fontId="44" fillId="35" borderId="0" xfId="0" applyFont="1" applyFill="1" applyBorder="1" applyAlignment="1">
      <alignment wrapText="1"/>
    </xf>
    <xf numFmtId="0" fontId="45" fillId="36" borderId="201" xfId="0" applyFont="1" applyFill="1" applyBorder="1" applyAlignment="1">
      <alignment horizontal="center" vertical="center" wrapText="1"/>
    </xf>
    <xf numFmtId="0" fontId="45" fillId="36" borderId="9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5" fillId="36" borderId="263" xfId="0" applyFont="1" applyFill="1" applyBorder="1" applyAlignment="1">
      <alignment horizontal="center"/>
    </xf>
    <xf numFmtId="0" fontId="45" fillId="36" borderId="77" xfId="0" applyFont="1" applyFill="1" applyBorder="1" applyAlignment="1">
      <alignment horizontal="center"/>
    </xf>
    <xf numFmtId="0" fontId="45" fillId="36" borderId="76" xfId="0" applyFont="1" applyFill="1" applyBorder="1" applyAlignment="1">
      <alignment horizontal="center"/>
    </xf>
    <xf numFmtId="0" fontId="45" fillId="36" borderId="147" xfId="0" applyFont="1" applyFill="1" applyBorder="1" applyAlignment="1">
      <alignment horizontal="center" vertical="center" wrapText="1"/>
    </xf>
    <xf numFmtId="0" fontId="45" fillId="36" borderId="22" xfId="0" applyFont="1" applyFill="1" applyBorder="1" applyAlignment="1">
      <alignment/>
    </xf>
    <xf numFmtId="0" fontId="45" fillId="36" borderId="75" xfId="0" applyFont="1" applyFill="1" applyBorder="1" applyAlignment="1">
      <alignment horizontal="center"/>
    </xf>
    <xf numFmtId="0" fontId="45" fillId="36" borderId="48" xfId="0" applyFont="1" applyFill="1" applyBorder="1" applyAlignment="1">
      <alignment horizontal="center"/>
    </xf>
    <xf numFmtId="0" fontId="45" fillId="36" borderId="199" xfId="0" applyFont="1" applyFill="1" applyBorder="1" applyAlignment="1">
      <alignment horizontal="center" vertical="center" wrapText="1"/>
    </xf>
    <xf numFmtId="0" fontId="45" fillId="36" borderId="111" xfId="0" applyFont="1" applyFill="1" applyBorder="1" applyAlignment="1">
      <alignment horizontal="center" vertical="center"/>
    </xf>
    <xf numFmtId="0" fontId="45" fillId="36" borderId="126" xfId="0" applyFont="1" applyFill="1" applyBorder="1" applyAlignment="1">
      <alignment/>
    </xf>
    <xf numFmtId="0" fontId="45" fillId="36" borderId="26" xfId="0" applyFont="1" applyFill="1" applyBorder="1" applyAlignment="1">
      <alignment vertical="center" wrapText="1"/>
    </xf>
    <xf numFmtId="0" fontId="45" fillId="36" borderId="63" xfId="0" applyFont="1" applyFill="1" applyBorder="1" applyAlignment="1">
      <alignment wrapText="1"/>
    </xf>
    <xf numFmtId="0" fontId="45" fillId="36" borderId="224" xfId="0" applyFont="1" applyFill="1" applyBorder="1" applyAlignment="1">
      <alignment horizontal="center" vertical="center"/>
    </xf>
    <xf numFmtId="0" fontId="45" fillId="36" borderId="72" xfId="0" applyFont="1" applyFill="1" applyBorder="1" applyAlignment="1">
      <alignment horizontal="center" vertical="center"/>
    </xf>
    <xf numFmtId="0" fontId="45" fillId="36" borderId="99" xfId="0" applyFont="1" applyFill="1" applyBorder="1" applyAlignment="1">
      <alignment horizontal="center" vertical="center" wrapText="1"/>
    </xf>
    <xf numFmtId="0" fontId="45" fillId="36" borderId="61" xfId="0" applyFont="1" applyFill="1" applyBorder="1" applyAlignment="1">
      <alignment horizontal="center" vertical="center"/>
    </xf>
    <xf numFmtId="0" fontId="45" fillId="36" borderId="127" xfId="0" applyFont="1" applyFill="1" applyBorder="1" applyAlignment="1">
      <alignment horizontal="center" vertical="center"/>
    </xf>
    <xf numFmtId="0" fontId="45" fillId="36" borderId="105" xfId="0" applyFont="1" applyFill="1" applyBorder="1" applyAlignment="1">
      <alignment horizontal="center" vertical="center"/>
    </xf>
    <xf numFmtId="0" fontId="45" fillId="36" borderId="132" xfId="0" applyFont="1" applyFill="1" applyBorder="1" applyAlignment="1">
      <alignment horizontal="center" vertical="center"/>
    </xf>
    <xf numFmtId="0" fontId="45" fillId="36" borderId="52" xfId="0" applyFont="1" applyFill="1" applyBorder="1" applyAlignment="1">
      <alignment horizontal="center" vertical="center"/>
    </xf>
    <xf numFmtId="0" fontId="45" fillId="36" borderId="46" xfId="0" applyFont="1" applyFill="1" applyBorder="1" applyAlignment="1">
      <alignment horizontal="center" vertical="center"/>
    </xf>
    <xf numFmtId="0" fontId="45" fillId="36" borderId="50" xfId="0" applyFont="1" applyFill="1" applyBorder="1" applyAlignment="1">
      <alignment horizontal="center" vertical="center"/>
    </xf>
    <xf numFmtId="0" fontId="45" fillId="33" borderId="265" xfId="0" applyFont="1" applyFill="1" applyBorder="1" applyAlignment="1">
      <alignment horizontal="center"/>
    </xf>
    <xf numFmtId="0" fontId="44" fillId="34" borderId="23" xfId="0" applyFont="1" applyFill="1" applyBorder="1" applyAlignment="1">
      <alignment/>
    </xf>
    <xf numFmtId="0" fontId="45" fillId="36" borderId="266" xfId="0" applyFont="1" applyFill="1" applyBorder="1" applyAlignment="1">
      <alignment horizontal="center" vertical="center"/>
    </xf>
    <xf numFmtId="0" fontId="45" fillId="36" borderId="110" xfId="0" applyFont="1" applyFill="1" applyBorder="1" applyAlignment="1">
      <alignment/>
    </xf>
    <xf numFmtId="0" fontId="45" fillId="36" borderId="111" xfId="0" applyFont="1" applyFill="1" applyBorder="1" applyAlignment="1">
      <alignment/>
    </xf>
    <xf numFmtId="0" fontId="45" fillId="36" borderId="61" xfId="0" applyFont="1" applyFill="1" applyBorder="1" applyAlignment="1">
      <alignment horizontal="center" vertical="center" wrapText="1"/>
    </xf>
    <xf numFmtId="0" fontId="45" fillId="36" borderId="26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66" xfId="0" applyFont="1" applyFill="1" applyBorder="1" applyAlignment="1">
      <alignment horizontal="center" vertical="center" wrapText="1"/>
    </xf>
    <xf numFmtId="0" fontId="45" fillId="34" borderId="72" xfId="0" applyFont="1" applyFill="1" applyBorder="1" applyAlignment="1">
      <alignment horizontal="center" vertical="center" wrapText="1"/>
    </xf>
    <xf numFmtId="0" fontId="45" fillId="34" borderId="74" xfId="0" applyFont="1" applyFill="1" applyBorder="1" applyAlignment="1">
      <alignment vertical="center" wrapText="1"/>
    </xf>
    <xf numFmtId="0" fontId="45" fillId="34" borderId="17" xfId="0" applyFont="1" applyFill="1" applyBorder="1" applyAlignment="1">
      <alignment horizontal="center" vertical="center"/>
    </xf>
    <xf numFmtId="0" fontId="45" fillId="34" borderId="128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52" xfId="0" applyFont="1" applyFill="1" applyBorder="1" applyAlignment="1">
      <alignment horizontal="center" vertical="center"/>
    </xf>
    <xf numFmtId="0" fontId="45" fillId="34" borderId="46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13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13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50" xfId="0" applyFont="1" applyFill="1" applyBorder="1" applyAlignment="1">
      <alignment horizontal="center" vertical="center"/>
    </xf>
    <xf numFmtId="0" fontId="45" fillId="34" borderId="48" xfId="0" applyFont="1" applyFill="1" applyBorder="1" applyAlignment="1">
      <alignment horizontal="center"/>
    </xf>
    <xf numFmtId="0" fontId="45" fillId="34" borderId="263" xfId="0" applyFont="1" applyFill="1" applyBorder="1" applyAlignment="1">
      <alignment horizontal="center"/>
    </xf>
    <xf numFmtId="0" fontId="45" fillId="34" borderId="77" xfId="0" applyFont="1" applyFill="1" applyBorder="1" applyAlignment="1">
      <alignment horizontal="center"/>
    </xf>
    <xf numFmtId="0" fontId="45" fillId="34" borderId="26" xfId="0" applyFont="1" applyFill="1" applyBorder="1" applyAlignment="1">
      <alignment/>
    </xf>
    <xf numFmtId="0" fontId="45" fillId="34" borderId="28" xfId="0" applyFont="1" applyFill="1" applyBorder="1" applyAlignment="1">
      <alignment/>
    </xf>
    <xf numFmtId="0" fontId="44" fillId="0" borderId="36" xfId="0" applyFont="1" applyBorder="1" applyAlignment="1">
      <alignment horizontal="right" vertical="center"/>
    </xf>
    <xf numFmtId="0" fontId="44" fillId="0" borderId="268" xfId="0" applyFont="1" applyBorder="1" applyAlignment="1">
      <alignment horizontal="center" vertical="center"/>
    </xf>
    <xf numFmtId="0" fontId="44" fillId="0" borderId="269" xfId="0" applyFont="1" applyBorder="1" applyAlignment="1">
      <alignment horizontal="center" vertical="center"/>
    </xf>
    <xf numFmtId="0" fontId="44" fillId="0" borderId="270" xfId="0" applyFont="1" applyBorder="1" applyAlignment="1">
      <alignment horizontal="center" vertical="center"/>
    </xf>
    <xf numFmtId="0" fontId="45" fillId="36" borderId="263" xfId="0" applyFont="1" applyFill="1" applyBorder="1" applyAlignment="1">
      <alignment horizontal="center" vertical="center"/>
    </xf>
    <xf numFmtId="0" fontId="45" fillId="36" borderId="85" xfId="0" applyFont="1" applyFill="1" applyBorder="1" applyAlignment="1">
      <alignment horizontal="center" vertical="center"/>
    </xf>
    <xf numFmtId="0" fontId="45" fillId="36" borderId="135" xfId="0" applyFont="1" applyFill="1" applyBorder="1" applyAlignment="1">
      <alignment horizontal="center" vertical="center"/>
    </xf>
    <xf numFmtId="2" fontId="45" fillId="36" borderId="261" xfId="0" applyNumberFormat="1" applyFont="1" applyFill="1" applyBorder="1" applyAlignment="1">
      <alignment/>
    </xf>
    <xf numFmtId="2" fontId="44" fillId="0" borderId="151" xfId="0" applyNumberFormat="1" applyFont="1" applyBorder="1" applyAlignment="1">
      <alignment horizontal="center" vertical="center"/>
    </xf>
    <xf numFmtId="2" fontId="44" fillId="0" borderId="113" xfId="0" applyNumberFormat="1" applyFont="1" applyBorder="1" applyAlignment="1">
      <alignment horizontal="center" vertical="center"/>
    </xf>
    <xf numFmtId="2" fontId="44" fillId="0" borderId="89" xfId="0" applyNumberFormat="1" applyFont="1" applyBorder="1" applyAlignment="1">
      <alignment horizontal="center" vertical="center"/>
    </xf>
    <xf numFmtId="2" fontId="45" fillId="36" borderId="79" xfId="0" applyNumberFormat="1" applyFont="1" applyFill="1" applyBorder="1" applyAlignment="1">
      <alignment horizontal="center" vertical="center"/>
    </xf>
    <xf numFmtId="2" fontId="45" fillId="36" borderId="236" xfId="0" applyNumberFormat="1" applyFont="1" applyFill="1" applyBorder="1" applyAlignment="1">
      <alignment/>
    </xf>
    <xf numFmtId="2" fontId="44" fillId="0" borderId="153" xfId="0" applyNumberFormat="1" applyFont="1" applyBorder="1" applyAlignment="1">
      <alignment horizontal="center" vertical="center"/>
    </xf>
    <xf numFmtId="2" fontId="44" fillId="0" borderId="116" xfId="0" applyNumberFormat="1" applyFont="1" applyBorder="1" applyAlignment="1">
      <alignment horizontal="center" vertical="center"/>
    </xf>
    <xf numFmtId="2" fontId="44" fillId="0" borderId="155" xfId="0" applyNumberFormat="1" applyFont="1" applyBorder="1" applyAlignment="1">
      <alignment horizontal="center" vertical="center"/>
    </xf>
    <xf numFmtId="2" fontId="45" fillId="36" borderId="166" xfId="0" applyNumberFormat="1" applyFont="1" applyFill="1" applyBorder="1" applyAlignment="1">
      <alignment horizontal="center" vertical="center"/>
    </xf>
    <xf numFmtId="2" fontId="45" fillId="36" borderId="262" xfId="0" applyNumberFormat="1" applyFont="1" applyFill="1" applyBorder="1" applyAlignment="1">
      <alignment/>
    </xf>
    <xf numFmtId="2" fontId="44" fillId="0" borderId="156" xfId="0" applyNumberFormat="1" applyFont="1" applyBorder="1" applyAlignment="1">
      <alignment horizontal="center" vertical="center"/>
    </xf>
    <xf numFmtId="2" fontId="44" fillId="0" borderId="119" xfId="0" applyNumberFormat="1" applyFont="1" applyBorder="1" applyAlignment="1">
      <alignment horizontal="center" vertical="center"/>
    </xf>
    <xf numFmtId="2" fontId="44" fillId="0" borderId="93" xfId="0" applyNumberFormat="1" applyFont="1" applyBorder="1" applyAlignment="1">
      <alignment horizontal="center" vertical="center"/>
    </xf>
    <xf numFmtId="2" fontId="45" fillId="36" borderId="80" xfId="0" applyNumberFormat="1" applyFont="1" applyFill="1" applyBorder="1" applyAlignment="1">
      <alignment horizontal="center" vertical="center"/>
    </xf>
    <xf numFmtId="0" fontId="44" fillId="36" borderId="259" xfId="0" applyFont="1" applyFill="1" applyBorder="1" applyAlignment="1">
      <alignment/>
    </xf>
    <xf numFmtId="0" fontId="44" fillId="36" borderId="214" xfId="0" applyFont="1" applyFill="1" applyBorder="1" applyAlignment="1">
      <alignment/>
    </xf>
    <xf numFmtId="0" fontId="44" fillId="36" borderId="214" xfId="0" applyFont="1" applyFill="1" applyBorder="1" applyAlignment="1">
      <alignment wrapText="1"/>
    </xf>
    <xf numFmtId="0" fontId="44" fillId="36" borderId="271" xfId="0" applyFont="1" applyFill="1" applyBorder="1" applyAlignment="1">
      <alignment/>
    </xf>
    <xf numFmtId="164" fontId="45" fillId="36" borderId="117" xfId="0" applyNumberFormat="1" applyFont="1" applyFill="1" applyBorder="1" applyAlignment="1">
      <alignment horizontal="center" vertical="center" wrapText="1"/>
    </xf>
    <xf numFmtId="164" fontId="45" fillId="36" borderId="77" xfId="0" applyNumberFormat="1" applyFont="1" applyFill="1" applyBorder="1" applyAlignment="1">
      <alignment horizontal="center" vertical="center"/>
    </xf>
    <xf numFmtId="164" fontId="44" fillId="0" borderId="113" xfId="0" applyNumberFormat="1" applyFont="1" applyBorder="1" applyAlignment="1">
      <alignment horizontal="center" vertical="center"/>
    </xf>
    <xf numFmtId="164" fontId="44" fillId="0" borderId="119" xfId="0" applyNumberFormat="1" applyFont="1" applyBorder="1" applyAlignment="1">
      <alignment horizontal="center" vertical="center"/>
    </xf>
    <xf numFmtId="0" fontId="45" fillId="36" borderId="24" xfId="0" applyFont="1" applyFill="1" applyBorder="1" applyAlignment="1">
      <alignment/>
    </xf>
    <xf numFmtId="0" fontId="45" fillId="36" borderId="21" xfId="0" applyFont="1" applyFill="1" applyBorder="1" applyAlignment="1">
      <alignment/>
    </xf>
    <xf numFmtId="0" fontId="44" fillId="0" borderId="226" xfId="0" applyFont="1" applyFill="1" applyBorder="1" applyAlignment="1">
      <alignment/>
    </xf>
    <xf numFmtId="10" fontId="44" fillId="0" borderId="228" xfId="0" applyNumberFormat="1" applyFont="1" applyFill="1" applyBorder="1" applyAlignment="1">
      <alignment/>
    </xf>
    <xf numFmtId="10" fontId="44" fillId="0" borderId="32" xfId="0" applyNumberFormat="1" applyFont="1" applyFill="1" applyBorder="1" applyAlignment="1">
      <alignment/>
    </xf>
    <xf numFmtId="10" fontId="44" fillId="0" borderId="88" xfId="0" applyNumberFormat="1" applyFont="1" applyBorder="1" applyAlignment="1">
      <alignment/>
    </xf>
    <xf numFmtId="0" fontId="44" fillId="0" borderId="119" xfId="0" applyFont="1" applyBorder="1" applyAlignment="1">
      <alignment horizontal="center" vertical="center"/>
    </xf>
    <xf numFmtId="0" fontId="45" fillId="36" borderId="63" xfId="0" applyFont="1" applyFill="1" applyBorder="1" applyAlignment="1">
      <alignment horizontal="right" vertical="center" wrapText="1"/>
    </xf>
    <xf numFmtId="3" fontId="45" fillId="36" borderId="166" xfId="0" applyNumberFormat="1" applyFont="1" applyFill="1" applyBorder="1" applyAlignment="1">
      <alignment horizontal="center" vertical="center"/>
    </xf>
    <xf numFmtId="3" fontId="44" fillId="0" borderId="119" xfId="0" applyNumberFormat="1" applyFont="1" applyBorder="1" applyAlignment="1">
      <alignment horizontal="center" vertical="center"/>
    </xf>
    <xf numFmtId="3" fontId="45" fillId="36" borderId="75" xfId="0" applyNumberFormat="1" applyFont="1" applyFill="1" applyBorder="1" applyAlignment="1">
      <alignment horizontal="center"/>
    </xf>
    <xf numFmtId="3" fontId="45" fillId="36" borderId="77" xfId="0" applyNumberFormat="1" applyFont="1" applyFill="1" applyBorder="1" applyAlignment="1">
      <alignment horizontal="center"/>
    </xf>
    <xf numFmtId="3" fontId="45" fillId="36" borderId="76" xfId="0" applyNumberFormat="1" applyFont="1" applyFill="1" applyBorder="1" applyAlignment="1">
      <alignment horizontal="center"/>
    </xf>
    <xf numFmtId="3" fontId="45" fillId="36" borderId="48" xfId="0" applyNumberFormat="1" applyFont="1" applyFill="1" applyBorder="1" applyAlignment="1">
      <alignment horizontal="center"/>
    </xf>
    <xf numFmtId="0" fontId="45" fillId="34" borderId="225" xfId="0" applyFont="1" applyFill="1" applyBorder="1" applyAlignment="1">
      <alignment horizontal="right" vertical="center" wrapText="1"/>
    </xf>
    <xf numFmtId="0" fontId="45" fillId="34" borderId="109" xfId="0" applyFont="1" applyFill="1" applyBorder="1" applyAlignment="1">
      <alignment horizontal="center" vertical="center" wrapText="1" readingOrder="2"/>
    </xf>
    <xf numFmtId="0" fontId="45" fillId="34" borderId="110" xfId="0" applyFont="1" applyFill="1" applyBorder="1" applyAlignment="1">
      <alignment horizontal="center" vertical="center" wrapText="1" readingOrder="2"/>
    </xf>
    <xf numFmtId="0" fontId="45" fillId="34" borderId="111" xfId="0" applyFont="1" applyFill="1" applyBorder="1" applyAlignment="1">
      <alignment horizontal="center" vertical="center" readingOrder="2"/>
    </xf>
    <xf numFmtId="3" fontId="45" fillId="34" borderId="248" xfId="0" applyNumberFormat="1" applyFont="1" applyFill="1" applyBorder="1" applyAlignment="1">
      <alignment horizontal="center" vertical="center"/>
    </xf>
    <xf numFmtId="3" fontId="45" fillId="34" borderId="12" xfId="0" applyNumberFormat="1" applyFont="1" applyFill="1" applyBorder="1" applyAlignment="1">
      <alignment horizontal="center" vertical="center"/>
    </xf>
    <xf numFmtId="3" fontId="45" fillId="34" borderId="231" xfId="0" applyNumberFormat="1" applyFont="1" applyFill="1" applyBorder="1" applyAlignment="1">
      <alignment horizontal="center" vertical="center"/>
    </xf>
    <xf numFmtId="2" fontId="44" fillId="0" borderId="261" xfId="0" applyNumberFormat="1" applyFont="1" applyBorder="1" applyAlignment="1">
      <alignment/>
    </xf>
    <xf numFmtId="2" fontId="44" fillId="0" borderId="236" xfId="0" applyNumberFormat="1" applyFont="1" applyBorder="1" applyAlignment="1">
      <alignment/>
    </xf>
    <xf numFmtId="2" fontId="44" fillId="0" borderId="272" xfId="0" applyNumberFormat="1" applyFont="1" applyBorder="1" applyAlignment="1">
      <alignment/>
    </xf>
    <xf numFmtId="0" fontId="44" fillId="0" borderId="261" xfId="0" applyFont="1" applyBorder="1" applyAlignment="1">
      <alignment horizontal="right" vertical="center" wrapText="1" readingOrder="2"/>
    </xf>
    <xf numFmtId="164" fontId="44" fillId="0" borderId="260" xfId="0" applyNumberFormat="1" applyFont="1" applyBorder="1" applyAlignment="1">
      <alignment horizontal="center"/>
    </xf>
    <xf numFmtId="0" fontId="44" fillId="0" borderId="236" xfId="0" applyFont="1" applyBorder="1" applyAlignment="1">
      <alignment horizontal="right" vertical="center" readingOrder="2"/>
    </xf>
    <xf numFmtId="164" fontId="44" fillId="0" borderId="245" xfId="0" applyNumberFormat="1" applyFont="1" applyBorder="1" applyAlignment="1">
      <alignment horizontal="center"/>
    </xf>
    <xf numFmtId="0" fontId="44" fillId="0" borderId="262" xfId="0" applyFont="1" applyBorder="1" applyAlignment="1">
      <alignment horizontal="right" vertical="center" readingOrder="2"/>
    </xf>
    <xf numFmtId="164" fontId="44" fillId="0" borderId="273" xfId="0" applyNumberFormat="1" applyFont="1" applyBorder="1" applyAlignment="1">
      <alignment horizontal="center"/>
    </xf>
    <xf numFmtId="3" fontId="44" fillId="0" borderId="274" xfId="0" applyNumberFormat="1" applyFont="1" applyBorder="1" applyAlignment="1">
      <alignment horizontal="center" vertical="center"/>
    </xf>
    <xf numFmtId="3" fontId="44" fillId="0" borderId="275" xfId="0" applyNumberFormat="1" applyFont="1" applyBorder="1" applyAlignment="1">
      <alignment horizontal="center" vertical="center"/>
    </xf>
    <xf numFmtId="3" fontId="44" fillId="0" borderId="276" xfId="0" applyNumberFormat="1" applyFont="1" applyBorder="1" applyAlignment="1">
      <alignment horizontal="center" vertical="center"/>
    </xf>
    <xf numFmtId="0" fontId="45" fillId="36" borderId="151" xfId="0" applyFont="1" applyFill="1" applyBorder="1" applyAlignment="1">
      <alignment/>
    </xf>
    <xf numFmtId="0" fontId="45" fillId="36" borderId="153" xfId="0" applyFont="1" applyFill="1" applyBorder="1" applyAlignment="1">
      <alignment/>
    </xf>
    <xf numFmtId="0" fontId="45" fillId="36" borderId="156" xfId="0" applyFont="1" applyFill="1" applyBorder="1" applyAlignment="1">
      <alignment/>
    </xf>
    <xf numFmtId="164" fontId="44" fillId="0" borderId="114" xfId="0" applyNumberFormat="1" applyFont="1" applyBorder="1" applyAlignment="1">
      <alignment horizontal="center" vertical="center"/>
    </xf>
    <xf numFmtId="164" fontId="44" fillId="0" borderId="120" xfId="0" applyNumberFormat="1" applyFont="1" applyBorder="1" applyAlignment="1">
      <alignment horizontal="center" vertical="center"/>
    </xf>
    <xf numFmtId="9" fontId="44" fillId="0" borderId="120" xfId="0" applyNumberFormat="1" applyFont="1" applyBorder="1" applyAlignment="1">
      <alignment horizontal="center" vertical="center"/>
    </xf>
    <xf numFmtId="0" fontId="45" fillId="36" borderId="98" xfId="0" applyFont="1" applyFill="1" applyBorder="1" applyAlignment="1">
      <alignment vertical="center" wrapText="1"/>
    </xf>
    <xf numFmtId="0" fontId="44" fillId="0" borderId="101" xfId="0" applyFont="1" applyBorder="1" applyAlignment="1">
      <alignment horizontal="center" vertical="center"/>
    </xf>
    <xf numFmtId="0" fontId="44" fillId="0" borderId="158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3" fontId="44" fillId="0" borderId="101" xfId="0" applyNumberFormat="1" applyFont="1" applyBorder="1" applyAlignment="1">
      <alignment horizontal="center" vertical="center"/>
    </xf>
    <xf numFmtId="3" fontId="44" fillId="0" borderId="158" xfId="0" applyNumberFormat="1" applyFont="1" applyBorder="1" applyAlignment="1">
      <alignment horizontal="center" vertical="center"/>
    </xf>
    <xf numFmtId="3" fontId="44" fillId="0" borderId="102" xfId="0" applyNumberFormat="1" applyFont="1" applyBorder="1" applyAlignment="1">
      <alignment horizontal="center" vertical="center"/>
    </xf>
    <xf numFmtId="3" fontId="45" fillId="36" borderId="263" xfId="0" applyNumberFormat="1" applyFont="1" applyFill="1" applyBorder="1" applyAlignment="1">
      <alignment horizontal="center"/>
    </xf>
    <xf numFmtId="3" fontId="45" fillId="0" borderId="79" xfId="0" applyNumberFormat="1" applyFont="1" applyFill="1" applyBorder="1" applyAlignment="1">
      <alignment horizontal="center" vertical="center"/>
    </xf>
    <xf numFmtId="3" fontId="45" fillId="0" borderId="166" xfId="0" applyNumberFormat="1" applyFont="1" applyFill="1" applyBorder="1" applyAlignment="1">
      <alignment horizontal="center" vertical="center"/>
    </xf>
    <xf numFmtId="3" fontId="45" fillId="0" borderId="80" xfId="0" applyNumberFormat="1" applyFont="1" applyFill="1" applyBorder="1" applyAlignment="1">
      <alignment horizontal="center" vertical="center"/>
    </xf>
    <xf numFmtId="3" fontId="45" fillId="0" borderId="152" xfId="0" applyNumberFormat="1" applyFont="1" applyFill="1" applyBorder="1" applyAlignment="1">
      <alignment horizontal="center" vertical="center"/>
    </xf>
    <xf numFmtId="3" fontId="45" fillId="0" borderId="154" xfId="0" applyNumberFormat="1" applyFont="1" applyFill="1" applyBorder="1" applyAlignment="1">
      <alignment horizontal="center" vertical="center"/>
    </xf>
    <xf numFmtId="3" fontId="45" fillId="0" borderId="157" xfId="0" applyNumberFormat="1" applyFont="1" applyFill="1" applyBorder="1" applyAlignment="1">
      <alignment horizontal="center" vertical="center"/>
    </xf>
    <xf numFmtId="0" fontId="45" fillId="0" borderId="79" xfId="0" applyFont="1" applyFill="1" applyBorder="1" applyAlignment="1">
      <alignment horizontal="center" vertical="center"/>
    </xf>
    <xf numFmtId="0" fontId="45" fillId="0" borderId="166" xfId="0" applyFont="1" applyFill="1" applyBorder="1" applyAlignment="1">
      <alignment horizontal="center" vertical="center"/>
    </xf>
    <xf numFmtId="0" fontId="45" fillId="0" borderId="80" xfId="0" applyFont="1" applyFill="1" applyBorder="1" applyAlignment="1">
      <alignment horizontal="center" vertical="center"/>
    </xf>
    <xf numFmtId="0" fontId="44" fillId="36" borderId="236" xfId="0" applyFont="1" applyFill="1" applyBorder="1" applyAlignment="1">
      <alignment/>
    </xf>
    <xf numFmtId="1" fontId="44" fillId="0" borderId="127" xfId="0" applyNumberFormat="1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9" fontId="44" fillId="0" borderId="40" xfId="0" applyNumberFormat="1" applyFont="1" applyBorder="1" applyAlignment="1">
      <alignment horizontal="center" vertical="center"/>
    </xf>
    <xf numFmtId="0" fontId="45" fillId="34" borderId="24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45" fillId="34" borderId="39" xfId="0" applyFont="1" applyFill="1" applyBorder="1" applyAlignment="1">
      <alignment/>
    </xf>
    <xf numFmtId="0" fontId="44" fillId="0" borderId="70" xfId="0" applyFont="1" applyFill="1" applyBorder="1" applyAlignment="1">
      <alignment/>
    </xf>
    <xf numFmtId="0" fontId="44" fillId="0" borderId="47" xfId="0" applyFont="1" applyFill="1" applyBorder="1" applyAlignment="1">
      <alignment wrapText="1"/>
    </xf>
    <xf numFmtId="0" fontId="45" fillId="34" borderId="15" xfId="0" applyFont="1" applyFill="1" applyBorder="1" applyAlignment="1">
      <alignment horizontal="center" vertical="center"/>
    </xf>
    <xf numFmtId="0" fontId="45" fillId="34" borderId="277" xfId="0" applyFont="1" applyFill="1" applyBorder="1" applyAlignment="1">
      <alignment horizontal="center" vertical="center"/>
    </xf>
    <xf numFmtId="9" fontId="44" fillId="0" borderId="131" xfId="0" applyNumberFormat="1" applyFont="1" applyBorder="1" applyAlignment="1">
      <alignment horizontal="center" vertical="center"/>
    </xf>
    <xf numFmtId="9" fontId="44" fillId="0" borderId="190" xfId="0" applyNumberFormat="1" applyFont="1" applyBorder="1" applyAlignment="1">
      <alignment horizontal="center" vertical="center"/>
    </xf>
    <xf numFmtId="0" fontId="45" fillId="0" borderId="44" xfId="0" applyFont="1" applyBorder="1" applyAlignment="1">
      <alignment horizontal="right" vertical="center"/>
    </xf>
    <xf numFmtId="9" fontId="45" fillId="0" borderId="40" xfId="0" applyNumberFormat="1" applyFont="1" applyBorder="1" applyAlignment="1">
      <alignment horizontal="center" vertical="center"/>
    </xf>
    <xf numFmtId="0" fontId="45" fillId="34" borderId="39" xfId="0" applyFont="1" applyFill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34" borderId="122" xfId="0" applyFont="1" applyFill="1" applyBorder="1" applyAlignment="1">
      <alignment horizontal="center" vertical="center"/>
    </xf>
    <xf numFmtId="0" fontId="45" fillId="34" borderId="198" xfId="0" applyFont="1" applyFill="1" applyBorder="1" applyAlignment="1">
      <alignment horizontal="center" vertical="center"/>
    </xf>
    <xf numFmtId="0" fontId="45" fillId="34" borderId="201" xfId="0" applyFont="1" applyFill="1" applyBorder="1" applyAlignment="1">
      <alignment horizontal="center" vertical="center"/>
    </xf>
    <xf numFmtId="0" fontId="45" fillId="34" borderId="92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/>
    </xf>
    <xf numFmtId="0" fontId="44" fillId="0" borderId="42" xfId="0" applyFont="1" applyFill="1" applyBorder="1" applyAlignment="1">
      <alignment wrapText="1"/>
    </xf>
    <xf numFmtId="0" fontId="44" fillId="0" borderId="42" xfId="0" applyFont="1" applyFill="1" applyBorder="1" applyAlignment="1">
      <alignment/>
    </xf>
    <xf numFmtId="0" fontId="44" fillId="0" borderId="159" xfId="0" applyFont="1" applyFill="1" applyBorder="1" applyAlignment="1">
      <alignment/>
    </xf>
    <xf numFmtId="0" fontId="45" fillId="34" borderId="56" xfId="0" applyFont="1" applyFill="1" applyBorder="1" applyAlignment="1">
      <alignment/>
    </xf>
    <xf numFmtId="0" fontId="45" fillId="34" borderId="141" xfId="0" applyFont="1" applyFill="1" applyBorder="1" applyAlignment="1">
      <alignment/>
    </xf>
    <xf numFmtId="0" fontId="45" fillId="36" borderId="122" xfId="0" applyFont="1" applyFill="1" applyBorder="1" applyAlignment="1">
      <alignment horizontal="center" vertical="center"/>
    </xf>
    <xf numFmtId="0" fontId="45" fillId="36" borderId="28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0" fontId="45" fillId="34" borderId="126" xfId="0" applyFont="1" applyFill="1" applyBorder="1" applyAlignment="1">
      <alignment horizontal="right" vertical="center"/>
    </xf>
    <xf numFmtId="0" fontId="45" fillId="34" borderId="122" xfId="0" applyFont="1" applyFill="1" applyBorder="1" applyAlignment="1">
      <alignment horizontal="center"/>
    </xf>
    <xf numFmtId="0" fontId="45" fillId="36" borderId="91" xfId="0" applyFont="1" applyFill="1" applyBorder="1" applyAlignment="1">
      <alignment horizontal="center"/>
    </xf>
    <xf numFmtId="0" fontId="45" fillId="36" borderId="198" xfId="0" applyFont="1" applyFill="1" applyBorder="1" applyAlignment="1">
      <alignment horizontal="center"/>
    </xf>
    <xf numFmtId="0" fontId="45" fillId="36" borderId="200" xfId="0" applyFont="1" applyFill="1" applyBorder="1" applyAlignment="1">
      <alignment horizontal="center"/>
    </xf>
    <xf numFmtId="0" fontId="45" fillId="36" borderId="202" xfId="0" applyFont="1" applyFill="1" applyBorder="1" applyAlignment="1">
      <alignment horizontal="center"/>
    </xf>
    <xf numFmtId="0" fontId="45" fillId="36" borderId="201" xfId="0" applyFont="1" applyFill="1" applyBorder="1" applyAlignment="1">
      <alignment horizontal="center"/>
    </xf>
    <xf numFmtId="0" fontId="45" fillId="33" borderId="126" xfId="0" applyFont="1" applyFill="1" applyBorder="1" applyAlignment="1">
      <alignment horizontal="center"/>
    </xf>
    <xf numFmtId="0" fontId="45" fillId="33" borderId="143" xfId="0" applyFont="1" applyFill="1" applyBorder="1" applyAlignment="1">
      <alignment horizontal="center" vertical="center"/>
    </xf>
    <xf numFmtId="0" fontId="44" fillId="0" borderId="261" xfId="0" applyFont="1" applyBorder="1" applyAlignment="1">
      <alignment/>
    </xf>
    <xf numFmtId="0" fontId="44" fillId="0" borderId="36" xfId="0" applyFont="1" applyFill="1" applyBorder="1" applyAlignment="1">
      <alignment horizontal="right" vertical="center"/>
    </xf>
    <xf numFmtId="0" fontId="44" fillId="0" borderId="22" xfId="0" applyFont="1" applyFill="1" applyBorder="1" applyAlignment="1">
      <alignment horizontal="right" vertical="center" wrapText="1"/>
    </xf>
    <xf numFmtId="0" fontId="44" fillId="0" borderId="22" xfId="0" applyFont="1" applyFill="1" applyBorder="1" applyAlignment="1">
      <alignment horizontal="right" vertical="center"/>
    </xf>
    <xf numFmtId="0" fontId="44" fillId="0" borderId="23" xfId="0" applyFont="1" applyFill="1" applyBorder="1" applyAlignment="1">
      <alignment horizontal="right" vertical="center"/>
    </xf>
    <xf numFmtId="3" fontId="45" fillId="34" borderId="20" xfId="0" applyNumberFormat="1" applyFont="1" applyFill="1" applyBorder="1" applyAlignment="1">
      <alignment horizontal="center" vertical="center"/>
    </xf>
    <xf numFmtId="0" fontId="44" fillId="0" borderId="226" xfId="0" applyFont="1" applyBorder="1" applyAlignment="1">
      <alignment horizontal="right" vertical="center"/>
    </xf>
    <xf numFmtId="164" fontId="44" fillId="0" borderId="228" xfId="0" applyNumberFormat="1" applyFont="1" applyBorder="1" applyAlignment="1">
      <alignment horizontal="center" vertical="center"/>
    </xf>
    <xf numFmtId="0" fontId="44" fillId="0" borderId="227" xfId="0" applyFont="1" applyBorder="1" applyAlignment="1">
      <alignment horizontal="right" vertical="center"/>
    </xf>
    <xf numFmtId="0" fontId="44" fillId="0" borderId="43" xfId="0" applyFont="1" applyFill="1" applyBorder="1" applyAlignment="1">
      <alignment/>
    </xf>
    <xf numFmtId="0" fontId="44" fillId="0" borderId="278" xfId="0" applyFont="1" applyFill="1" applyBorder="1" applyAlignment="1">
      <alignment/>
    </xf>
    <xf numFmtId="164" fontId="44" fillId="0" borderId="83" xfId="0" applyNumberFormat="1" applyFont="1" applyBorder="1" applyAlignment="1">
      <alignment horizontal="center" vertical="center"/>
    </xf>
    <xf numFmtId="0" fontId="44" fillId="0" borderId="278" xfId="0" applyFont="1" applyFill="1" applyBorder="1" applyAlignment="1">
      <alignment horizontal="right" vertical="center"/>
    </xf>
    <xf numFmtId="0" fontId="44" fillId="0" borderId="228" xfId="0" applyFont="1" applyBorder="1" applyAlignment="1">
      <alignment horizontal="center" vertical="center"/>
    </xf>
    <xf numFmtId="0" fontId="44" fillId="0" borderId="42" xfId="0" applyFont="1" applyFill="1" applyBorder="1" applyAlignment="1">
      <alignment horizontal="right" vertical="center" wrapText="1"/>
    </xf>
    <xf numFmtId="0" fontId="44" fillId="0" borderId="42" xfId="0" applyFont="1" applyFill="1" applyBorder="1" applyAlignment="1">
      <alignment horizontal="right" vertical="center"/>
    </xf>
    <xf numFmtId="0" fontId="44" fillId="0" borderId="159" xfId="0" applyFont="1" applyFill="1" applyBorder="1" applyAlignment="1">
      <alignment horizontal="right" vertical="center"/>
    </xf>
    <xf numFmtId="0" fontId="45" fillId="34" borderId="126" xfId="0" applyFont="1" applyFill="1" applyBorder="1" applyAlignment="1">
      <alignment/>
    </xf>
    <xf numFmtId="3" fontId="45" fillId="34" borderId="263" xfId="0" applyNumberFormat="1" applyFont="1" applyFill="1" applyBorder="1" applyAlignment="1">
      <alignment horizontal="center"/>
    </xf>
    <xf numFmtId="3" fontId="45" fillId="34" borderId="78" xfId="0" applyNumberFormat="1" applyFont="1" applyFill="1" applyBorder="1" applyAlignment="1">
      <alignment horizontal="center"/>
    </xf>
    <xf numFmtId="3" fontId="45" fillId="34" borderId="48" xfId="0" applyNumberFormat="1" applyFont="1" applyFill="1" applyBorder="1" applyAlignment="1">
      <alignment horizontal="center"/>
    </xf>
    <xf numFmtId="3" fontId="44" fillId="0" borderId="88" xfId="0" applyNumberFormat="1" applyFont="1" applyBorder="1" applyAlignment="1">
      <alignment horizontal="center" vertical="center"/>
    </xf>
    <xf numFmtId="3" fontId="45" fillId="34" borderId="235" xfId="0" applyNumberFormat="1" applyFont="1" applyFill="1" applyBorder="1" applyAlignment="1">
      <alignment horizontal="center" vertical="center"/>
    </xf>
    <xf numFmtId="3" fontId="45" fillId="34" borderId="175" xfId="0" applyNumberFormat="1" applyFont="1" applyFill="1" applyBorder="1" applyAlignment="1">
      <alignment horizontal="center" vertical="center"/>
    </xf>
    <xf numFmtId="3" fontId="44" fillId="0" borderId="279" xfId="0" applyNumberFormat="1" applyFont="1" applyBorder="1" applyAlignment="1">
      <alignment horizontal="center" vertical="center"/>
    </xf>
    <xf numFmtId="3" fontId="44" fillId="0" borderId="280" xfId="0" applyNumberFormat="1" applyFont="1" applyBorder="1" applyAlignment="1">
      <alignment horizontal="center" vertical="center"/>
    </xf>
    <xf numFmtId="3" fontId="44" fillId="0" borderId="154" xfId="0" applyNumberFormat="1" applyFont="1" applyBorder="1" applyAlignment="1">
      <alignment horizontal="center" vertical="center"/>
    </xf>
    <xf numFmtId="3" fontId="44" fillId="0" borderId="157" xfId="0" applyNumberFormat="1" applyFont="1" applyBorder="1" applyAlignment="1">
      <alignment horizontal="center" vertical="center"/>
    </xf>
    <xf numFmtId="3" fontId="44" fillId="0" borderId="237" xfId="0" applyNumberFormat="1" applyFont="1" applyBorder="1" applyAlignment="1">
      <alignment horizontal="center" vertical="center"/>
    </xf>
    <xf numFmtId="3" fontId="44" fillId="0" borderId="240" xfId="0" applyNumberFormat="1" applyFont="1" applyBorder="1" applyAlignment="1">
      <alignment horizontal="center" vertical="center"/>
    </xf>
    <xf numFmtId="0" fontId="44" fillId="0" borderId="281" xfId="0" applyFont="1" applyFill="1" applyBorder="1" applyAlignment="1">
      <alignment/>
    </xf>
    <xf numFmtId="0" fontId="44" fillId="0" borderId="236" xfId="0" applyFont="1" applyFill="1" applyBorder="1" applyAlignment="1">
      <alignment wrapText="1"/>
    </xf>
    <xf numFmtId="0" fontId="44" fillId="0" borderId="262" xfId="0" applyFont="1" applyFill="1" applyBorder="1" applyAlignment="1">
      <alignment/>
    </xf>
    <xf numFmtId="0" fontId="44" fillId="0" borderId="279" xfId="0" applyFont="1" applyBorder="1" applyAlignment="1">
      <alignment horizontal="center" vertical="center"/>
    </xf>
    <xf numFmtId="3" fontId="44" fillId="0" borderId="282" xfId="0" applyNumberFormat="1" applyFont="1" applyBorder="1" applyAlignment="1">
      <alignment horizontal="center" vertical="center"/>
    </xf>
    <xf numFmtId="3" fontId="44" fillId="0" borderId="120" xfId="0" applyNumberFormat="1" applyFont="1" applyBorder="1" applyAlignment="1">
      <alignment horizontal="center" vertical="center"/>
    </xf>
    <xf numFmtId="0" fontId="44" fillId="0" borderId="280" xfId="0" applyFont="1" applyBorder="1" applyAlignment="1">
      <alignment horizontal="center" vertical="center"/>
    </xf>
    <xf numFmtId="0" fontId="44" fillId="0" borderId="154" xfId="0" applyFont="1" applyBorder="1" applyAlignment="1">
      <alignment horizontal="center" vertical="center"/>
    </xf>
    <xf numFmtId="0" fontId="44" fillId="0" borderId="157" xfId="0" applyFont="1" applyBorder="1" applyAlignment="1">
      <alignment horizontal="center" vertical="center"/>
    </xf>
    <xf numFmtId="0" fontId="44" fillId="0" borderId="41" xfId="0" applyFont="1" applyFill="1" applyBorder="1" applyAlignment="1">
      <alignment wrapText="1"/>
    </xf>
    <xf numFmtId="0" fontId="44" fillId="0" borderId="226" xfId="0" applyFont="1" applyBorder="1" applyAlignment="1">
      <alignment/>
    </xf>
    <xf numFmtId="0" fontId="44" fillId="0" borderId="82" xfId="0" applyFont="1" applyFill="1" applyBorder="1" applyAlignment="1">
      <alignment horizontal="center" vertical="center"/>
    </xf>
    <xf numFmtId="0" fontId="44" fillId="0" borderId="166" xfId="0" applyFont="1" applyFill="1" applyBorder="1" applyAlignment="1">
      <alignment horizontal="center" vertical="center"/>
    </xf>
    <xf numFmtId="0" fontId="44" fillId="0" borderId="80" xfId="0" applyFont="1" applyFill="1" applyBorder="1" applyAlignment="1">
      <alignment horizontal="center" vertical="center"/>
    </xf>
    <xf numFmtId="0" fontId="45" fillId="34" borderId="91" xfId="0" applyFont="1" applyFill="1" applyBorder="1" applyAlignment="1">
      <alignment horizontal="center" vertical="center"/>
    </xf>
    <xf numFmtId="3" fontId="44" fillId="0" borderId="166" xfId="0" applyNumberFormat="1" applyFont="1" applyBorder="1" applyAlignment="1">
      <alignment horizontal="center" vertical="center"/>
    </xf>
    <xf numFmtId="0" fontId="44" fillId="0" borderId="259" xfId="0" applyFont="1" applyFill="1" applyBorder="1" applyAlignment="1">
      <alignment/>
    </xf>
    <xf numFmtId="0" fontId="44" fillId="0" borderId="214" xfId="0" applyFont="1" applyFill="1" applyBorder="1" applyAlignment="1">
      <alignment/>
    </xf>
    <xf numFmtId="0" fontId="44" fillId="0" borderId="214" xfId="0" applyFont="1" applyFill="1" applyBorder="1" applyAlignment="1">
      <alignment wrapText="1"/>
    </xf>
    <xf numFmtId="0" fontId="44" fillId="0" borderId="271" xfId="0" applyFont="1" applyFill="1" applyBorder="1" applyAlignment="1">
      <alignment/>
    </xf>
    <xf numFmtId="0" fontId="44" fillId="35" borderId="113" xfId="0" applyFont="1" applyFill="1" applyBorder="1" applyAlignment="1">
      <alignment horizontal="center" vertical="center"/>
    </xf>
    <xf numFmtId="0" fontId="44" fillId="35" borderId="116" xfId="0" applyFont="1" applyFill="1" applyBorder="1" applyAlignment="1">
      <alignment horizontal="center" vertical="center"/>
    </xf>
    <xf numFmtId="0" fontId="44" fillId="35" borderId="116" xfId="0" applyFont="1" applyFill="1" applyBorder="1" applyAlignment="1">
      <alignment horizontal="center" vertical="center" wrapText="1"/>
    </xf>
    <xf numFmtId="0" fontId="44" fillId="35" borderId="119" xfId="0" applyFont="1" applyFill="1" applyBorder="1" applyAlignment="1">
      <alignment horizontal="center" vertical="center"/>
    </xf>
    <xf numFmtId="0" fontId="44" fillId="35" borderId="89" xfId="0" applyFont="1" applyFill="1" applyBorder="1" applyAlignment="1">
      <alignment horizontal="center" vertical="center"/>
    </xf>
    <xf numFmtId="0" fontId="44" fillId="35" borderId="155" xfId="0" applyFont="1" applyFill="1" applyBorder="1" applyAlignment="1">
      <alignment horizontal="center" vertical="center"/>
    </xf>
    <xf numFmtId="0" fontId="44" fillId="35" borderId="155" xfId="0" applyFont="1" applyFill="1" applyBorder="1" applyAlignment="1">
      <alignment horizontal="center" vertical="center" wrapText="1"/>
    </xf>
    <xf numFmtId="0" fontId="44" fillId="35" borderId="93" xfId="0" applyFont="1" applyFill="1" applyBorder="1" applyAlignment="1">
      <alignment horizontal="center" vertical="center"/>
    </xf>
    <xf numFmtId="0" fontId="44" fillId="0" borderId="259" xfId="0" applyFont="1" applyFill="1" applyBorder="1" applyAlignment="1">
      <alignment horizontal="right" vertical="center"/>
    </xf>
    <xf numFmtId="0" fontId="44" fillId="0" borderId="214" xfId="0" applyFont="1" applyFill="1" applyBorder="1" applyAlignment="1">
      <alignment horizontal="right" vertical="center"/>
    </xf>
    <xf numFmtId="0" fontId="44" fillId="0" borderId="214" xfId="0" applyFont="1" applyFill="1" applyBorder="1" applyAlignment="1">
      <alignment horizontal="right" vertical="center" wrapText="1"/>
    </xf>
    <xf numFmtId="0" fontId="44" fillId="0" borderId="271" xfId="0" applyFont="1" applyFill="1" applyBorder="1" applyAlignment="1">
      <alignment horizontal="right" vertical="center"/>
    </xf>
    <xf numFmtId="0" fontId="45" fillId="33" borderId="283" xfId="0" applyFont="1" applyFill="1" applyBorder="1" applyAlignment="1">
      <alignment horizontal="center"/>
    </xf>
    <xf numFmtId="0" fontId="45" fillId="35" borderId="259" xfId="0" applyFont="1" applyFill="1" applyBorder="1" applyAlignment="1">
      <alignment/>
    </xf>
    <xf numFmtId="0" fontId="45" fillId="35" borderId="214" xfId="0" applyFont="1" applyFill="1" applyBorder="1" applyAlignment="1">
      <alignment/>
    </xf>
    <xf numFmtId="0" fontId="45" fillId="35" borderId="214" xfId="0" applyFont="1" applyFill="1" applyBorder="1" applyAlignment="1">
      <alignment wrapText="1"/>
    </xf>
    <xf numFmtId="0" fontId="44" fillId="35" borderId="259" xfId="0" applyFont="1" applyFill="1" applyBorder="1" applyAlignment="1">
      <alignment/>
    </xf>
    <xf numFmtId="0" fontId="44" fillId="35" borderId="214" xfId="0" applyFont="1" applyFill="1" applyBorder="1" applyAlignment="1">
      <alignment/>
    </xf>
    <xf numFmtId="0" fontId="44" fillId="35" borderId="214" xfId="0" applyFont="1" applyFill="1" applyBorder="1" applyAlignment="1">
      <alignment wrapText="1"/>
    </xf>
    <xf numFmtId="0" fontId="44" fillId="35" borderId="259" xfId="0" applyFont="1" applyFill="1" applyBorder="1" applyAlignment="1">
      <alignment horizontal="right" vertical="center"/>
    </xf>
    <xf numFmtId="0" fontId="44" fillId="35" borderId="214" xfId="0" applyFont="1" applyFill="1" applyBorder="1" applyAlignment="1">
      <alignment horizontal="right" vertical="center"/>
    </xf>
    <xf numFmtId="0" fontId="44" fillId="35" borderId="214" xfId="0" applyFont="1" applyFill="1" applyBorder="1" applyAlignment="1">
      <alignment horizontal="right" vertical="center" wrapText="1"/>
    </xf>
    <xf numFmtId="0" fontId="44" fillId="35" borderId="215" xfId="0" applyFont="1" applyFill="1" applyBorder="1" applyAlignment="1">
      <alignment horizontal="right" vertical="center"/>
    </xf>
    <xf numFmtId="0" fontId="45" fillId="33" borderId="284" xfId="0" applyFont="1" applyFill="1" applyBorder="1" applyAlignment="1">
      <alignment horizontal="center" vertical="center"/>
    </xf>
    <xf numFmtId="0" fontId="45" fillId="33" borderId="285" xfId="0" applyFont="1" applyFill="1" applyBorder="1" applyAlignment="1">
      <alignment horizontal="center" vertical="center"/>
    </xf>
    <xf numFmtId="0" fontId="45" fillId="33" borderId="253" xfId="0" applyFont="1" applyFill="1" applyBorder="1" applyAlignment="1">
      <alignment horizontal="center" vertical="center"/>
    </xf>
    <xf numFmtId="0" fontId="44" fillId="35" borderId="152" xfId="0" applyFont="1" applyFill="1" applyBorder="1" applyAlignment="1">
      <alignment horizontal="center" vertical="center"/>
    </xf>
    <xf numFmtId="0" fontId="44" fillId="35" borderId="154" xfId="0" applyFont="1" applyFill="1" applyBorder="1" applyAlignment="1">
      <alignment horizontal="center" vertical="center"/>
    </xf>
    <xf numFmtId="0" fontId="44" fillId="35" borderId="154" xfId="0" applyFont="1" applyFill="1" applyBorder="1" applyAlignment="1">
      <alignment horizontal="center" vertical="center" wrapText="1"/>
    </xf>
    <xf numFmtId="0" fontId="44" fillId="0" borderId="163" xfId="0" applyFont="1" applyBorder="1" applyAlignment="1">
      <alignment horizontal="center" vertical="center"/>
    </xf>
    <xf numFmtId="0" fontId="44" fillId="0" borderId="260" xfId="0" applyFont="1" applyFill="1" applyBorder="1" applyAlignment="1">
      <alignment horizontal="center" vertical="center"/>
    </xf>
    <xf numFmtId="0" fontId="44" fillId="0" borderId="245" xfId="0" applyFont="1" applyFill="1" applyBorder="1" applyAlignment="1">
      <alignment horizontal="center" vertical="center"/>
    </xf>
    <xf numFmtId="0" fontId="44" fillId="0" borderId="246" xfId="0" applyFont="1" applyFill="1" applyBorder="1" applyAlignment="1">
      <alignment horizontal="center" vertical="center"/>
    </xf>
    <xf numFmtId="0" fontId="45" fillId="35" borderId="286" xfId="0" applyFont="1" applyFill="1" applyBorder="1" applyAlignment="1">
      <alignment/>
    </xf>
    <xf numFmtId="3" fontId="44" fillId="0" borderId="287" xfId="0" applyNumberFormat="1" applyFont="1" applyBorder="1" applyAlignment="1">
      <alignment horizontal="center" vertical="center"/>
    </xf>
    <xf numFmtId="3" fontId="44" fillId="35" borderId="113" xfId="0" applyNumberFormat="1" applyFont="1" applyFill="1" applyBorder="1" applyAlignment="1">
      <alignment horizontal="center" vertical="center"/>
    </xf>
    <xf numFmtId="3" fontId="44" fillId="0" borderId="114" xfId="0" applyNumberFormat="1" applyFont="1" applyFill="1" applyBorder="1" applyAlignment="1">
      <alignment horizontal="center" vertical="center"/>
    </xf>
    <xf numFmtId="3" fontId="44" fillId="35" borderId="116" xfId="0" applyNumberFormat="1" applyFont="1" applyFill="1" applyBorder="1" applyAlignment="1">
      <alignment horizontal="center" vertical="center"/>
    </xf>
    <xf numFmtId="3" fontId="44" fillId="0" borderId="117" xfId="0" applyNumberFormat="1" applyFont="1" applyFill="1" applyBorder="1" applyAlignment="1">
      <alignment horizontal="center" vertical="center"/>
    </xf>
    <xf numFmtId="3" fontId="44" fillId="35" borderId="116" xfId="0" applyNumberFormat="1" applyFont="1" applyFill="1" applyBorder="1" applyAlignment="1">
      <alignment horizontal="center" vertical="center" wrapText="1"/>
    </xf>
    <xf numFmtId="3" fontId="44" fillId="35" borderId="89" xfId="0" applyNumberFormat="1" applyFont="1" applyFill="1" applyBorder="1" applyAlignment="1">
      <alignment horizontal="center" vertical="center"/>
    </xf>
    <xf numFmtId="3" fontId="44" fillId="35" borderId="155" xfId="0" applyNumberFormat="1" applyFont="1" applyFill="1" applyBorder="1" applyAlignment="1">
      <alignment horizontal="center" vertical="center"/>
    </xf>
    <xf numFmtId="3" fontId="44" fillId="35" borderId="155" xfId="0" applyNumberFormat="1" applyFont="1" applyFill="1" applyBorder="1" applyAlignment="1">
      <alignment horizontal="center" vertical="center" wrapText="1"/>
    </xf>
    <xf numFmtId="3" fontId="44" fillId="0" borderId="240" xfId="0" applyNumberFormat="1" applyFont="1" applyFill="1" applyBorder="1" applyAlignment="1">
      <alignment horizontal="center" vertical="center"/>
    </xf>
    <xf numFmtId="3" fontId="44" fillId="35" borderId="287" xfId="0" applyNumberFormat="1" applyFont="1" applyFill="1" applyBorder="1" applyAlignment="1">
      <alignment horizontal="center" vertical="center"/>
    </xf>
    <xf numFmtId="3" fontId="44" fillId="35" borderId="97" xfId="0" applyNumberFormat="1" applyFont="1" applyFill="1" applyBorder="1" applyAlignment="1">
      <alignment horizontal="center" vertical="center"/>
    </xf>
    <xf numFmtId="3" fontId="44" fillId="33" borderId="76" xfId="0" applyNumberFormat="1" applyFont="1" applyFill="1" applyBorder="1" applyAlignment="1">
      <alignment horizontal="center" vertical="center"/>
    </xf>
    <xf numFmtId="3" fontId="44" fillId="33" borderId="48" xfId="0" applyNumberFormat="1" applyFont="1" applyFill="1" applyBorder="1" applyAlignment="1">
      <alignment horizontal="center" vertical="center"/>
    </xf>
    <xf numFmtId="0" fontId="45" fillId="36" borderId="126" xfId="0" applyFont="1" applyFill="1" applyBorder="1" applyAlignment="1">
      <alignment horizontal="center"/>
    </xf>
    <xf numFmtId="0" fontId="44" fillId="35" borderId="123" xfId="0" applyFont="1" applyFill="1" applyBorder="1" applyAlignment="1">
      <alignment/>
    </xf>
    <xf numFmtId="0" fontId="44" fillId="35" borderId="124" xfId="0" applyFont="1" applyFill="1" applyBorder="1" applyAlignment="1">
      <alignment/>
    </xf>
    <xf numFmtId="0" fontId="44" fillId="35" borderId="124" xfId="0" applyFont="1" applyFill="1" applyBorder="1" applyAlignment="1">
      <alignment wrapText="1"/>
    </xf>
    <xf numFmtId="0" fontId="44" fillId="35" borderId="10" xfId="0" applyFont="1" applyFill="1" applyBorder="1" applyAlignment="1">
      <alignment horizontal="center" vertical="center"/>
    </xf>
    <xf numFmtId="3" fontId="44" fillId="0" borderId="194" xfId="0" applyNumberFormat="1" applyFont="1" applyFill="1" applyBorder="1" applyAlignment="1">
      <alignment horizontal="center" vertical="center"/>
    </xf>
    <xf numFmtId="3" fontId="44" fillId="0" borderId="197" xfId="0" applyNumberFormat="1" applyFont="1" applyFill="1" applyBorder="1" applyAlignment="1">
      <alignment horizontal="center" vertical="center"/>
    </xf>
    <xf numFmtId="3" fontId="44" fillId="35" borderId="10" xfId="0" applyNumberFormat="1" applyFont="1" applyFill="1" applyBorder="1" applyAlignment="1">
      <alignment horizontal="center" vertical="center" wrapText="1"/>
    </xf>
    <xf numFmtId="0" fontId="44" fillId="35" borderId="271" xfId="0" applyFont="1" applyFill="1" applyBorder="1" applyAlignment="1">
      <alignment/>
    </xf>
    <xf numFmtId="3" fontId="44" fillId="35" borderId="119" xfId="0" applyNumberFormat="1" applyFont="1" applyFill="1" applyBorder="1" applyAlignment="1">
      <alignment horizontal="center" vertical="center"/>
    </xf>
    <xf numFmtId="3" fontId="44" fillId="0" borderId="120" xfId="0" applyNumberFormat="1" applyFont="1" applyFill="1" applyBorder="1" applyAlignment="1">
      <alignment horizontal="center" vertical="center"/>
    </xf>
    <xf numFmtId="3" fontId="45" fillId="36" borderId="122" xfId="0" applyNumberFormat="1" applyFont="1" applyFill="1" applyBorder="1" applyAlignment="1">
      <alignment horizontal="center"/>
    </xf>
    <xf numFmtId="0" fontId="44" fillId="35" borderId="125" xfId="0" applyFont="1" applyFill="1" applyBorder="1" applyAlignment="1">
      <alignment/>
    </xf>
    <xf numFmtId="0" fontId="44" fillId="35" borderId="14" xfId="0" applyFont="1" applyFill="1" applyBorder="1" applyAlignment="1">
      <alignment horizontal="center" vertical="center"/>
    </xf>
    <xf numFmtId="0" fontId="44" fillId="0" borderId="206" xfId="0" applyFont="1" applyFill="1" applyBorder="1" applyAlignment="1">
      <alignment horizontal="center" vertical="center"/>
    </xf>
    <xf numFmtId="9" fontId="45" fillId="33" borderId="231" xfId="0" applyNumberFormat="1" applyFont="1" applyFill="1" applyBorder="1" applyAlignment="1">
      <alignment horizontal="center" vertical="center"/>
    </xf>
    <xf numFmtId="0" fontId="44" fillId="0" borderId="124" xfId="0" applyFont="1" applyBorder="1" applyAlignment="1">
      <alignment horizontal="right" vertical="center"/>
    </xf>
    <xf numFmtId="0" fontId="48" fillId="36" borderId="44" xfId="0" applyFont="1" applyFill="1" applyBorder="1" applyAlignment="1">
      <alignment horizontal="center"/>
    </xf>
    <xf numFmtId="0" fontId="48" fillId="36" borderId="40" xfId="0" applyFont="1" applyFill="1" applyBorder="1" applyAlignment="1">
      <alignment horizontal="center" vertical="center" wrapText="1"/>
    </xf>
    <xf numFmtId="0" fontId="48" fillId="0" borderId="141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35" borderId="41" xfId="0" applyFont="1" applyFill="1" applyBorder="1" applyAlignment="1">
      <alignment horizontal="center" vertical="center" wrapText="1"/>
    </xf>
    <xf numFmtId="0" fontId="48" fillId="35" borderId="42" xfId="0" applyFont="1" applyFill="1" applyBorder="1" applyAlignment="1">
      <alignment horizontal="center" vertical="center" wrapText="1"/>
    </xf>
    <xf numFmtId="0" fontId="48" fillId="35" borderId="159" xfId="0" applyFont="1" applyFill="1" applyBorder="1" applyAlignment="1">
      <alignment horizontal="center" vertical="center" wrapText="1"/>
    </xf>
    <xf numFmtId="0" fontId="48" fillId="35" borderId="89" xfId="0" applyFont="1" applyFill="1" applyBorder="1" applyAlignment="1">
      <alignment horizontal="center" vertical="center" wrapText="1"/>
    </xf>
    <xf numFmtId="0" fontId="48" fillId="35" borderId="155" xfId="0" applyFont="1" applyFill="1" applyBorder="1" applyAlignment="1">
      <alignment horizontal="center" vertical="center" wrapText="1"/>
    </xf>
    <xf numFmtId="0" fontId="48" fillId="35" borderId="93" xfId="0" applyFont="1" applyFill="1" applyBorder="1" applyAlignment="1">
      <alignment horizontal="center" vertical="center" wrapText="1"/>
    </xf>
    <xf numFmtId="0" fontId="48" fillId="35" borderId="288" xfId="0" applyFont="1" applyFill="1" applyBorder="1" applyAlignment="1">
      <alignment horizontal="center" vertical="center" wrapText="1"/>
    </xf>
    <xf numFmtId="0" fontId="48" fillId="35" borderId="269" xfId="0" applyFont="1" applyFill="1" applyBorder="1" applyAlignment="1">
      <alignment horizontal="center" vertical="center" wrapText="1"/>
    </xf>
    <xf numFmtId="0" fontId="48" fillId="35" borderId="28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5" fillId="36" borderId="14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 horizontal="right"/>
    </xf>
    <xf numFmtId="0" fontId="5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8" fillId="36" borderId="54" xfId="0" applyFont="1" applyFill="1" applyBorder="1" applyAlignment="1">
      <alignment horizontal="center" vertical="center" wrapText="1"/>
    </xf>
    <xf numFmtId="0" fontId="48" fillId="36" borderId="86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/>
    </xf>
    <xf numFmtId="0" fontId="48" fillId="36" borderId="150" xfId="0" applyFont="1" applyFill="1" applyBorder="1" applyAlignment="1">
      <alignment horizontal="center"/>
    </xf>
    <xf numFmtId="0" fontId="48" fillId="36" borderId="290" xfId="0" applyFont="1" applyFill="1" applyBorder="1" applyAlignment="1">
      <alignment horizontal="center"/>
    </xf>
    <xf numFmtId="0" fontId="48" fillId="36" borderId="291" xfId="0" applyFont="1" applyFill="1" applyBorder="1" applyAlignment="1">
      <alignment horizontal="center"/>
    </xf>
    <xf numFmtId="0" fontId="48" fillId="0" borderId="292" xfId="0" applyFont="1" applyFill="1" applyBorder="1" applyAlignment="1">
      <alignment horizontal="center" vertical="center" wrapText="1"/>
    </xf>
    <xf numFmtId="0" fontId="48" fillId="0" borderId="293" xfId="0" applyFont="1" applyFill="1" applyBorder="1" applyAlignment="1">
      <alignment horizontal="center" vertical="center" wrapText="1"/>
    </xf>
    <xf numFmtId="0" fontId="48" fillId="0" borderId="294" xfId="0" applyFont="1" applyFill="1" applyBorder="1" applyAlignment="1">
      <alignment horizontal="center" vertical="center" wrapText="1"/>
    </xf>
    <xf numFmtId="0" fontId="48" fillId="0" borderId="293" xfId="0" applyFont="1" applyFill="1" applyBorder="1" applyAlignment="1">
      <alignment horizontal="center" vertical="center"/>
    </xf>
    <xf numFmtId="0" fontId="48" fillId="0" borderId="294" xfId="0" applyFont="1" applyFill="1" applyBorder="1" applyAlignment="1">
      <alignment horizontal="center" vertical="center"/>
    </xf>
    <xf numFmtId="0" fontId="48" fillId="0" borderId="295" xfId="0" applyFont="1" applyFill="1" applyBorder="1" applyAlignment="1">
      <alignment horizontal="center" vertical="center" wrapText="1"/>
    </xf>
    <xf numFmtId="0" fontId="48" fillId="0" borderId="296" xfId="0" applyFont="1" applyFill="1" applyBorder="1" applyAlignment="1">
      <alignment horizontal="center" vertical="center"/>
    </xf>
    <xf numFmtId="0" fontId="48" fillId="0" borderId="297" xfId="0" applyFont="1" applyFill="1" applyBorder="1" applyAlignment="1">
      <alignment horizontal="center" vertical="center"/>
    </xf>
    <xf numFmtId="0" fontId="48" fillId="35" borderId="295" xfId="0" applyFont="1" applyFill="1" applyBorder="1" applyAlignment="1">
      <alignment horizontal="center" vertical="center" wrapText="1"/>
    </xf>
    <xf numFmtId="0" fontId="48" fillId="35" borderId="296" xfId="0" applyFont="1" applyFill="1" applyBorder="1" applyAlignment="1">
      <alignment horizontal="center" vertical="center" wrapText="1"/>
    </xf>
    <xf numFmtId="0" fontId="48" fillId="35" borderId="297" xfId="0" applyFont="1" applyFill="1" applyBorder="1" applyAlignment="1">
      <alignment horizontal="center" vertical="center" wrapText="1"/>
    </xf>
    <xf numFmtId="0" fontId="48" fillId="35" borderId="292" xfId="0" applyFont="1" applyFill="1" applyBorder="1" applyAlignment="1">
      <alignment horizontal="center" vertical="center" wrapText="1"/>
    </xf>
    <xf numFmtId="0" fontId="48" fillId="35" borderId="293" xfId="0" applyFont="1" applyFill="1" applyBorder="1" applyAlignment="1">
      <alignment horizontal="center" vertical="center" wrapText="1"/>
    </xf>
    <xf numFmtId="0" fontId="48" fillId="35" borderId="294" xfId="0" applyFont="1" applyFill="1" applyBorder="1" applyAlignment="1">
      <alignment horizontal="center" vertical="center" wrapText="1"/>
    </xf>
    <xf numFmtId="0" fontId="48" fillId="35" borderId="298" xfId="0" applyFont="1" applyFill="1" applyBorder="1" applyAlignment="1">
      <alignment horizontal="center" vertical="center"/>
    </xf>
    <xf numFmtId="0" fontId="48" fillId="35" borderId="299" xfId="0" applyFont="1" applyFill="1" applyBorder="1" applyAlignment="1">
      <alignment horizontal="center" vertical="center"/>
    </xf>
    <xf numFmtId="0" fontId="48" fillId="35" borderId="108" xfId="0" applyFont="1" applyFill="1" applyBorder="1" applyAlignment="1">
      <alignment horizontal="center" vertical="center"/>
    </xf>
    <xf numFmtId="0" fontId="48" fillId="0" borderId="298" xfId="0" applyFont="1" applyFill="1" applyBorder="1" applyAlignment="1">
      <alignment horizontal="center" vertical="center"/>
    </xf>
    <xf numFmtId="0" fontId="48" fillId="0" borderId="299" xfId="0" applyFont="1" applyFill="1" applyBorder="1" applyAlignment="1">
      <alignment horizontal="center" vertical="center"/>
    </xf>
    <xf numFmtId="0" fontId="45" fillId="36" borderId="290" xfId="0" applyFont="1" applyFill="1" applyBorder="1" applyAlignment="1">
      <alignment horizontal="center"/>
    </xf>
    <xf numFmtId="0" fontId="45" fillId="36" borderId="291" xfId="0" applyFont="1" applyFill="1" applyBorder="1" applyAlignment="1">
      <alignment horizontal="center"/>
    </xf>
    <xf numFmtId="0" fontId="45" fillId="36" borderId="150" xfId="0" applyFont="1" applyFill="1" applyBorder="1" applyAlignment="1">
      <alignment horizontal="center"/>
    </xf>
    <xf numFmtId="0" fontId="45" fillId="36" borderId="290" xfId="0" applyFont="1" applyFill="1" applyBorder="1" applyAlignment="1">
      <alignment horizontal="center" wrapText="1"/>
    </xf>
    <xf numFmtId="0" fontId="45" fillId="36" borderId="277" xfId="0" applyFont="1" applyFill="1" applyBorder="1" applyAlignment="1">
      <alignment horizontal="center"/>
    </xf>
    <xf numFmtId="0" fontId="45" fillId="33" borderId="300" xfId="0" applyFont="1" applyFill="1" applyBorder="1" applyAlignment="1">
      <alignment horizontal="right" vertical="center" wrapText="1"/>
    </xf>
    <xf numFmtId="0" fontId="45" fillId="33" borderId="301" xfId="0" applyFont="1" applyFill="1" applyBorder="1" applyAlignment="1">
      <alignment horizontal="right" vertical="center" wrapText="1"/>
    </xf>
    <xf numFmtId="0" fontId="45" fillId="33" borderId="27" xfId="0" applyFont="1" applyFill="1" applyBorder="1" applyAlignment="1">
      <alignment horizontal="center" vertical="center"/>
    </xf>
    <xf numFmtId="0" fontId="45" fillId="33" borderId="302" xfId="0" applyFont="1" applyFill="1" applyBorder="1" applyAlignment="1">
      <alignment horizontal="center" vertical="center"/>
    </xf>
    <xf numFmtId="0" fontId="45" fillId="33" borderId="265" xfId="0" applyFont="1" applyFill="1" applyBorder="1" applyAlignment="1">
      <alignment horizontal="center" vertical="center"/>
    </xf>
    <xf numFmtId="0" fontId="44" fillId="0" borderId="233" xfId="0" applyFont="1" applyBorder="1" applyAlignment="1">
      <alignment horizontal="center"/>
    </xf>
    <xf numFmtId="0" fontId="45" fillId="33" borderId="300" xfId="0" applyFont="1" applyFill="1" applyBorder="1" applyAlignment="1">
      <alignment horizontal="center" vertical="center" wrapText="1"/>
    </xf>
    <xf numFmtId="0" fontId="45" fillId="33" borderId="301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45" fillId="0" borderId="0" xfId="0" applyFont="1" applyAlignment="1">
      <alignment horizontal="right" vertical="center"/>
    </xf>
    <xf numFmtId="0" fontId="45" fillId="33" borderId="303" xfId="0" applyFont="1" applyFill="1" applyBorder="1" applyAlignment="1">
      <alignment horizontal="right" vertical="top" wrapText="1"/>
    </xf>
    <xf numFmtId="0" fontId="45" fillId="33" borderId="55" xfId="0" applyFont="1" applyFill="1" applyBorder="1" applyAlignment="1">
      <alignment horizontal="right" vertical="top"/>
    </xf>
    <xf numFmtId="0" fontId="45" fillId="36" borderId="303" xfId="0" applyFont="1" applyFill="1" applyBorder="1" applyAlignment="1">
      <alignment horizontal="right" vertical="top" wrapText="1"/>
    </xf>
    <xf numFmtId="0" fontId="45" fillId="36" borderId="55" xfId="0" applyFont="1" applyFill="1" applyBorder="1" applyAlignment="1">
      <alignment horizontal="right" vertical="top"/>
    </xf>
    <xf numFmtId="0" fontId="45" fillId="36" borderId="27" xfId="0" applyFont="1" applyFill="1" applyBorder="1" applyAlignment="1">
      <alignment horizontal="center" vertical="center"/>
    </xf>
    <xf numFmtId="0" fontId="45" fillId="36" borderId="302" xfId="0" applyFont="1" applyFill="1" applyBorder="1" applyAlignment="1">
      <alignment horizontal="center" vertical="center"/>
    </xf>
    <xf numFmtId="0" fontId="45" fillId="36" borderId="265" xfId="0" applyFont="1" applyFill="1" applyBorder="1" applyAlignment="1">
      <alignment horizontal="center" vertical="center"/>
    </xf>
    <xf numFmtId="0" fontId="45" fillId="0" borderId="304" xfId="0" applyFont="1" applyBorder="1" applyAlignment="1">
      <alignment horizontal="center"/>
    </xf>
    <xf numFmtId="0" fontId="45" fillId="0" borderId="265" xfId="0" applyFont="1" applyBorder="1" applyAlignment="1">
      <alignment horizontal="center"/>
    </xf>
    <xf numFmtId="0" fontId="45" fillId="33" borderId="305" xfId="0" applyFont="1" applyFill="1" applyBorder="1" applyAlignment="1">
      <alignment horizontal="center" vertical="center" wrapText="1"/>
    </xf>
    <xf numFmtId="0" fontId="45" fillId="33" borderId="306" xfId="0" applyFont="1" applyFill="1" applyBorder="1" applyAlignment="1">
      <alignment horizontal="center" vertical="center" wrapText="1"/>
    </xf>
    <xf numFmtId="0" fontId="45" fillId="33" borderId="307" xfId="0" applyFont="1" applyFill="1" applyBorder="1" applyAlignment="1">
      <alignment horizontal="center" vertical="center" wrapText="1"/>
    </xf>
    <xf numFmtId="49" fontId="45" fillId="0" borderId="250" xfId="0" applyNumberFormat="1" applyFont="1" applyBorder="1" applyAlignment="1">
      <alignment horizontal="center" vertical="center" wrapText="1" readingOrder="2"/>
    </xf>
    <xf numFmtId="49" fontId="45" fillId="0" borderId="147" xfId="0" applyNumberFormat="1" applyFont="1" applyBorder="1" applyAlignment="1">
      <alignment horizontal="center" vertical="center" wrapText="1" readingOrder="2"/>
    </xf>
    <xf numFmtId="49" fontId="45" fillId="33" borderId="250" xfId="0" applyNumberFormat="1" applyFont="1" applyFill="1" applyBorder="1" applyAlignment="1">
      <alignment horizontal="center" vertical="center" wrapText="1" readingOrder="2"/>
    </xf>
    <xf numFmtId="49" fontId="45" fillId="33" borderId="147" xfId="0" applyNumberFormat="1" applyFont="1" applyFill="1" applyBorder="1" applyAlignment="1">
      <alignment horizontal="center" vertical="center" wrapText="1" readingOrder="2"/>
    </xf>
    <xf numFmtId="0" fontId="45" fillId="0" borderId="250" xfId="0" applyFont="1" applyBorder="1" applyAlignment="1">
      <alignment horizontal="center" vertical="center" wrapText="1"/>
    </xf>
    <xf numFmtId="0" fontId="45" fillId="0" borderId="147" xfId="0" applyFont="1" applyBorder="1" applyAlignment="1">
      <alignment horizontal="center" vertical="center" wrapText="1"/>
    </xf>
    <xf numFmtId="0" fontId="45" fillId="33" borderId="250" xfId="0" applyFont="1" applyFill="1" applyBorder="1" applyAlignment="1">
      <alignment horizontal="center" vertical="center" wrapText="1"/>
    </xf>
    <xf numFmtId="0" fontId="45" fillId="33" borderId="147" xfId="0" applyFont="1" applyFill="1" applyBorder="1" applyAlignment="1">
      <alignment horizontal="center" vertical="center" wrapText="1"/>
    </xf>
    <xf numFmtId="49" fontId="45" fillId="0" borderId="304" xfId="0" applyNumberFormat="1" applyFont="1" applyBorder="1" applyAlignment="1">
      <alignment horizontal="center" vertical="center" readingOrder="2"/>
    </xf>
    <xf numFmtId="49" fontId="45" fillId="0" borderId="265" xfId="0" applyNumberFormat="1" applyFont="1" applyBorder="1" applyAlignment="1">
      <alignment horizontal="center" vertical="center" readingOrder="2"/>
    </xf>
    <xf numFmtId="0" fontId="45" fillId="33" borderId="305" xfId="0" applyFont="1" applyFill="1" applyBorder="1" applyAlignment="1">
      <alignment horizontal="center" vertical="center" wrapText="1" readingOrder="2"/>
    </xf>
    <xf numFmtId="0" fontId="45" fillId="33" borderId="306" xfId="0" applyFont="1" applyFill="1" applyBorder="1" applyAlignment="1">
      <alignment horizontal="center" vertical="center" wrapText="1" readingOrder="2"/>
    </xf>
    <xf numFmtId="0" fontId="45" fillId="33" borderId="307" xfId="0" applyFont="1" applyFill="1" applyBorder="1" applyAlignment="1">
      <alignment horizontal="center" vertical="center" wrapText="1" readingOrder="2"/>
    </xf>
    <xf numFmtId="0" fontId="45" fillId="33" borderId="308" xfId="0" applyFont="1" applyFill="1" applyBorder="1" applyAlignment="1">
      <alignment horizontal="center" vertical="center" wrapText="1"/>
    </xf>
    <xf numFmtId="0" fontId="45" fillId="33" borderId="309" xfId="0" applyFont="1" applyFill="1" applyBorder="1" applyAlignment="1">
      <alignment horizontal="center" vertical="center" wrapText="1"/>
    </xf>
    <xf numFmtId="0" fontId="45" fillId="33" borderId="310" xfId="0" applyFont="1" applyFill="1" applyBorder="1" applyAlignment="1">
      <alignment horizontal="right" wrapText="1"/>
    </xf>
    <xf numFmtId="0" fontId="45" fillId="33" borderId="311" xfId="0" applyFont="1" applyFill="1" applyBorder="1" applyAlignment="1">
      <alignment horizontal="right"/>
    </xf>
    <xf numFmtId="49" fontId="45" fillId="33" borderId="308" xfId="0" applyNumberFormat="1" applyFont="1" applyFill="1" applyBorder="1" applyAlignment="1">
      <alignment horizontal="center" vertical="center" wrapText="1" readingOrder="2"/>
    </xf>
    <xf numFmtId="49" fontId="45" fillId="33" borderId="309" xfId="0" applyNumberFormat="1" applyFont="1" applyFill="1" applyBorder="1" applyAlignment="1">
      <alignment horizontal="center" vertical="center" wrapText="1" readingOrder="2"/>
    </xf>
    <xf numFmtId="49" fontId="45" fillId="33" borderId="310" xfId="0" applyNumberFormat="1" applyFont="1" applyFill="1" applyBorder="1" applyAlignment="1">
      <alignment horizontal="right" vertical="center" wrapText="1" readingOrder="2"/>
    </xf>
    <xf numFmtId="49" fontId="45" fillId="33" borderId="311" xfId="0" applyNumberFormat="1" applyFont="1" applyFill="1" applyBorder="1" applyAlignment="1">
      <alignment horizontal="right" vertical="center" readingOrder="2"/>
    </xf>
    <xf numFmtId="0" fontId="45" fillId="33" borderId="310" xfId="0" applyFont="1" applyFill="1" applyBorder="1" applyAlignment="1">
      <alignment horizontal="right" vertical="center" wrapText="1"/>
    </xf>
    <xf numFmtId="0" fontId="45" fillId="33" borderId="311" xfId="0" applyFont="1" applyFill="1" applyBorder="1" applyAlignment="1">
      <alignment horizontal="right" vertical="center"/>
    </xf>
    <xf numFmtId="49" fontId="45" fillId="33" borderId="250" xfId="0" applyNumberFormat="1" applyFont="1" applyFill="1" applyBorder="1" applyAlignment="1">
      <alignment horizontal="center" vertical="center" wrapText="1"/>
    </xf>
    <xf numFmtId="49" fontId="45" fillId="33" borderId="147" xfId="0" applyNumberFormat="1" applyFont="1" applyFill="1" applyBorder="1" applyAlignment="1">
      <alignment horizontal="center" vertical="center" wrapText="1"/>
    </xf>
    <xf numFmtId="49" fontId="45" fillId="0" borderId="304" xfId="0" applyNumberFormat="1" applyFont="1" applyBorder="1" applyAlignment="1">
      <alignment horizontal="center"/>
    </xf>
    <xf numFmtId="49" fontId="45" fillId="0" borderId="265" xfId="0" applyNumberFormat="1" applyFont="1" applyBorder="1" applyAlignment="1">
      <alignment horizontal="center"/>
    </xf>
    <xf numFmtId="0" fontId="45" fillId="35" borderId="250" xfId="0" applyFont="1" applyFill="1" applyBorder="1" applyAlignment="1">
      <alignment horizontal="center" vertical="center" wrapText="1"/>
    </xf>
    <xf numFmtId="0" fontId="45" fillId="35" borderId="147" xfId="0" applyFont="1" applyFill="1" applyBorder="1" applyAlignment="1">
      <alignment horizontal="center" vertical="center" wrapText="1"/>
    </xf>
    <xf numFmtId="0" fontId="45" fillId="33" borderId="308" xfId="0" applyFont="1" applyFill="1" applyBorder="1" applyAlignment="1">
      <alignment horizontal="center" vertical="center" wrapText="1" readingOrder="2"/>
    </xf>
    <xf numFmtId="0" fontId="45" fillId="33" borderId="309" xfId="0" applyFont="1" applyFill="1" applyBorder="1" applyAlignment="1">
      <alignment horizontal="center" vertical="center" wrapText="1" readingOrder="2"/>
    </xf>
    <xf numFmtId="0" fontId="45" fillId="33" borderId="310" xfId="0" applyFont="1" applyFill="1" applyBorder="1" applyAlignment="1">
      <alignment horizontal="right" vertical="center" wrapText="1" readingOrder="2"/>
    </xf>
    <xf numFmtId="0" fontId="45" fillId="33" borderId="311" xfId="0" applyFont="1" applyFill="1" applyBorder="1" applyAlignment="1">
      <alignment horizontal="right" vertical="center" readingOrder="2"/>
    </xf>
    <xf numFmtId="49" fontId="45" fillId="0" borderId="304" xfId="0" applyNumberFormat="1" applyFont="1" applyBorder="1" applyAlignment="1">
      <alignment horizontal="center" readingOrder="2"/>
    </xf>
    <xf numFmtId="49" fontId="45" fillId="0" borderId="265" xfId="0" applyNumberFormat="1" applyFont="1" applyBorder="1" applyAlignment="1">
      <alignment horizontal="center" readingOrder="2"/>
    </xf>
    <xf numFmtId="49" fontId="45" fillId="35" borderId="250" xfId="0" applyNumberFormat="1" applyFont="1" applyFill="1" applyBorder="1" applyAlignment="1">
      <alignment horizontal="center" vertical="center" wrapText="1" readingOrder="2"/>
    </xf>
    <xf numFmtId="49" fontId="45" fillId="35" borderId="147" xfId="0" applyNumberFormat="1" applyFont="1" applyFill="1" applyBorder="1" applyAlignment="1">
      <alignment horizontal="center" vertical="center" wrapText="1" readingOrder="2"/>
    </xf>
    <xf numFmtId="0" fontId="45" fillId="33" borderId="312" xfId="0" applyFont="1" applyFill="1" applyBorder="1" applyAlignment="1">
      <alignment horizontal="center" vertical="center" wrapText="1"/>
    </xf>
    <xf numFmtId="0" fontId="45" fillId="33" borderId="60" xfId="0" applyFont="1" applyFill="1" applyBorder="1" applyAlignment="1">
      <alignment horizontal="center" vertical="center" wrapText="1"/>
    </xf>
    <xf numFmtId="0" fontId="45" fillId="33" borderId="313" xfId="0" applyFont="1" applyFill="1" applyBorder="1" applyAlignment="1">
      <alignment horizontal="center" vertical="center" wrapText="1"/>
    </xf>
    <xf numFmtId="0" fontId="45" fillId="33" borderId="148" xfId="0" applyFont="1" applyFill="1" applyBorder="1" applyAlignment="1">
      <alignment horizontal="center" vertical="center" wrapText="1"/>
    </xf>
    <xf numFmtId="0" fontId="45" fillId="33" borderId="310" xfId="0" applyFont="1" applyFill="1" applyBorder="1" applyAlignment="1">
      <alignment horizontal="right" vertical="top" wrapText="1"/>
    </xf>
    <xf numFmtId="0" fontId="45" fillId="33" borderId="311" xfId="0" applyFont="1" applyFill="1" applyBorder="1" applyAlignment="1">
      <alignment horizontal="right" vertical="top"/>
    </xf>
    <xf numFmtId="0" fontId="45" fillId="33" borderId="254" xfId="0" applyFont="1" applyFill="1" applyBorder="1" applyAlignment="1">
      <alignment horizontal="center" vertical="center" wrapText="1"/>
    </xf>
    <xf numFmtId="0" fontId="45" fillId="33" borderId="62" xfId="0" applyFont="1" applyFill="1" applyBorder="1" applyAlignment="1">
      <alignment horizontal="center" vertical="center" wrapText="1"/>
    </xf>
    <xf numFmtId="0" fontId="45" fillId="33" borderId="146" xfId="0" applyFont="1" applyFill="1" applyBorder="1" applyAlignment="1">
      <alignment horizontal="center" vertical="center" wrapText="1"/>
    </xf>
    <xf numFmtId="0" fontId="45" fillId="33" borderId="203" xfId="0" applyFont="1" applyFill="1" applyBorder="1" applyAlignment="1">
      <alignment horizontal="center" vertical="center" wrapText="1"/>
    </xf>
    <xf numFmtId="0" fontId="45" fillId="33" borderId="314" xfId="0" applyFont="1" applyFill="1" applyBorder="1" applyAlignment="1">
      <alignment horizontal="right" vertical="top" wrapText="1"/>
    </xf>
    <xf numFmtId="0" fontId="45" fillId="33" borderId="315" xfId="0" applyFont="1" applyFill="1" applyBorder="1" applyAlignment="1">
      <alignment horizontal="right" vertical="top"/>
    </xf>
    <xf numFmtId="0" fontId="45" fillId="33" borderId="37" xfId="0" applyFont="1" applyFill="1" applyBorder="1" applyAlignment="1">
      <alignment horizontal="center" vertical="center" wrapText="1"/>
    </xf>
    <xf numFmtId="0" fontId="45" fillId="33" borderId="316" xfId="0" applyFont="1" applyFill="1" applyBorder="1" applyAlignment="1">
      <alignment horizontal="center" vertical="center" wrapText="1"/>
    </xf>
    <xf numFmtId="0" fontId="45" fillId="33" borderId="317" xfId="0" applyFont="1" applyFill="1" applyBorder="1" applyAlignment="1">
      <alignment horizontal="right" vertical="center" wrapText="1"/>
    </xf>
    <xf numFmtId="0" fontId="45" fillId="33" borderId="318" xfId="0" applyFont="1" applyFill="1" applyBorder="1" applyAlignment="1">
      <alignment horizontal="right" vertical="center"/>
    </xf>
    <xf numFmtId="0" fontId="45" fillId="33" borderId="319" xfId="0" applyFont="1" applyFill="1" applyBorder="1" applyAlignment="1">
      <alignment horizontal="center" vertical="center" wrapText="1"/>
    </xf>
    <xf numFmtId="0" fontId="45" fillId="33" borderId="320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36" borderId="27" xfId="0" applyFont="1" applyFill="1" applyBorder="1" applyAlignment="1">
      <alignment horizontal="center"/>
    </xf>
    <xf numFmtId="0" fontId="45" fillId="36" borderId="302" xfId="0" applyFont="1" applyFill="1" applyBorder="1" applyAlignment="1">
      <alignment horizontal="center"/>
    </xf>
    <xf numFmtId="0" fontId="45" fillId="36" borderId="265" xfId="0" applyFont="1" applyFill="1" applyBorder="1" applyAlignment="1">
      <alignment horizontal="center"/>
    </xf>
    <xf numFmtId="0" fontId="45" fillId="36" borderId="27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/>
    </xf>
    <xf numFmtId="0" fontId="45" fillId="33" borderId="302" xfId="0" applyFont="1" applyFill="1" applyBorder="1" applyAlignment="1">
      <alignment horizontal="center"/>
    </xf>
    <xf numFmtId="0" fontId="45" fillId="33" borderId="321" xfId="0" applyFont="1" applyFill="1" applyBorder="1" applyAlignment="1">
      <alignment horizontal="center"/>
    </xf>
    <xf numFmtId="0" fontId="45" fillId="36" borderId="321" xfId="0" applyFont="1" applyFill="1" applyBorder="1" applyAlignment="1">
      <alignment horizontal="center"/>
    </xf>
    <xf numFmtId="0" fontId="44" fillId="36" borderId="320" xfId="0" applyFont="1" applyFill="1" applyBorder="1" applyAlignment="1">
      <alignment horizontal="right" vertical="center" wrapText="1"/>
    </xf>
    <xf numFmtId="0" fontId="45" fillId="36" borderId="321" xfId="0" applyFont="1" applyFill="1" applyBorder="1" applyAlignment="1">
      <alignment horizontal="center" vertical="center"/>
    </xf>
    <xf numFmtId="0" fontId="45" fillId="36" borderId="27" xfId="0" applyFont="1" applyFill="1" applyBorder="1" applyAlignment="1">
      <alignment horizontal="center" vertical="center" wrapText="1"/>
    </xf>
    <xf numFmtId="0" fontId="45" fillId="36" borderId="302" xfId="0" applyFont="1" applyFill="1" applyBorder="1" applyAlignment="1">
      <alignment horizontal="center" vertical="center" wrapText="1"/>
    </xf>
    <xf numFmtId="0" fontId="45" fillId="36" borderId="265" xfId="0" applyFont="1" applyFill="1" applyBorder="1" applyAlignment="1">
      <alignment horizontal="center" vertical="center" wrapText="1"/>
    </xf>
    <xf numFmtId="0" fontId="44" fillId="36" borderId="319" xfId="0" applyFont="1" applyFill="1" applyBorder="1" applyAlignment="1">
      <alignment horizontal="right" vertical="center" wrapText="1"/>
    </xf>
    <xf numFmtId="0" fontId="44" fillId="36" borderId="316" xfId="0" applyFont="1" applyFill="1" applyBorder="1" applyAlignment="1">
      <alignment horizontal="right" vertical="center" wrapText="1"/>
    </xf>
    <xf numFmtId="0" fontId="44" fillId="36" borderId="319" xfId="0" applyFont="1" applyFill="1" applyBorder="1" applyAlignment="1">
      <alignment horizontal="right" vertical="center"/>
    </xf>
    <xf numFmtId="0" fontId="44" fillId="36" borderId="320" xfId="0" applyFont="1" applyFill="1" applyBorder="1" applyAlignment="1">
      <alignment horizontal="right" vertical="center"/>
    </xf>
    <xf numFmtId="0" fontId="44" fillId="36" borderId="25" xfId="0" applyFont="1" applyFill="1" applyBorder="1" applyAlignment="1">
      <alignment horizontal="right" vertical="center"/>
    </xf>
    <xf numFmtId="0" fontId="45" fillId="36" borderId="56" xfId="0" applyFont="1" applyFill="1" applyBorder="1" applyAlignment="1">
      <alignment horizontal="center" vertical="center" wrapText="1"/>
    </xf>
    <xf numFmtId="0" fontId="45" fillId="36" borderId="322" xfId="0" applyFont="1" applyFill="1" applyBorder="1" applyAlignment="1">
      <alignment horizontal="center" vertical="center" wrapText="1"/>
    </xf>
    <xf numFmtId="0" fontId="45" fillId="36" borderId="137" xfId="0" applyFont="1" applyFill="1" applyBorder="1" applyAlignment="1">
      <alignment horizontal="right" vertical="center" wrapText="1"/>
    </xf>
    <xf numFmtId="0" fontId="45" fillId="36" borderId="138" xfId="0" applyFont="1" applyFill="1" applyBorder="1" applyAlignment="1">
      <alignment horizontal="right" vertical="center" wrapText="1"/>
    </xf>
    <xf numFmtId="0" fontId="45" fillId="36" borderId="320" xfId="0" applyFont="1" applyFill="1" applyBorder="1" applyAlignment="1">
      <alignment horizontal="right" vertical="center" wrapText="1"/>
    </xf>
    <xf numFmtId="0" fontId="45" fillId="36" borderId="323" xfId="0" applyFont="1" applyFill="1" applyBorder="1" applyAlignment="1">
      <alignment horizontal="center" vertical="center" wrapText="1"/>
    </xf>
    <xf numFmtId="0" fontId="45" fillId="36" borderId="324" xfId="0" applyFont="1" applyFill="1" applyBorder="1" applyAlignment="1">
      <alignment horizontal="center" vertical="center" wrapText="1"/>
    </xf>
    <xf numFmtId="0" fontId="45" fillId="36" borderId="54" xfId="0" applyFont="1" applyFill="1" applyBorder="1" applyAlignment="1">
      <alignment horizontal="center" vertical="center"/>
    </xf>
    <xf numFmtId="0" fontId="45" fillId="36" borderId="86" xfId="0" applyFont="1" applyFill="1" applyBorder="1" applyAlignment="1">
      <alignment horizontal="center" vertical="center"/>
    </xf>
    <xf numFmtId="0" fontId="45" fillId="36" borderId="38" xfId="0" applyFont="1" applyFill="1" applyBorder="1" applyAlignment="1">
      <alignment horizontal="center" vertical="center"/>
    </xf>
    <xf numFmtId="0" fontId="45" fillId="36" borderId="74" xfId="0" applyFont="1" applyFill="1" applyBorder="1" applyAlignment="1">
      <alignment horizontal="center" vertical="center"/>
    </xf>
    <xf numFmtId="0" fontId="44" fillId="36" borderId="312" xfId="0" applyFont="1" applyFill="1" applyBorder="1" applyAlignment="1">
      <alignment horizontal="center" vertical="center"/>
    </xf>
    <xf numFmtId="0" fontId="44" fillId="36" borderId="95" xfId="0" applyFont="1" applyFill="1" applyBorder="1" applyAlignment="1">
      <alignment horizontal="center" vertical="center"/>
    </xf>
    <xf numFmtId="0" fontId="44" fillId="36" borderId="54" xfId="0" applyFont="1" applyFill="1" applyBorder="1" applyAlignment="1">
      <alignment horizontal="center" vertical="center"/>
    </xf>
    <xf numFmtId="0" fontId="44" fillId="36" borderId="86" xfId="0" applyFont="1" applyFill="1" applyBorder="1" applyAlignment="1">
      <alignment horizontal="center" vertical="center"/>
    </xf>
    <xf numFmtId="0" fontId="45" fillId="36" borderId="312" xfId="0" applyFont="1" applyFill="1" applyBorder="1" applyAlignment="1">
      <alignment horizontal="center" vertical="center"/>
    </xf>
    <xf numFmtId="0" fontId="45" fillId="36" borderId="95" xfId="0" applyFont="1" applyFill="1" applyBorder="1" applyAlignment="1">
      <alignment horizontal="center" vertical="center"/>
    </xf>
    <xf numFmtId="0" fontId="45" fillId="36" borderId="73" xfId="0" applyFont="1" applyFill="1" applyBorder="1" applyAlignment="1">
      <alignment horizontal="center" vertical="center"/>
    </xf>
    <xf numFmtId="0" fontId="45" fillId="36" borderId="49" xfId="0" applyFont="1" applyFill="1" applyBorder="1" applyAlignment="1">
      <alignment horizontal="center" vertical="center"/>
    </xf>
    <xf numFmtId="0" fontId="45" fillId="36" borderId="44" xfId="0" applyFont="1" applyFill="1" applyBorder="1" applyAlignment="1">
      <alignment horizontal="center" vertical="center"/>
    </xf>
    <xf numFmtId="0" fontId="45" fillId="36" borderId="319" xfId="0" applyFont="1" applyFill="1" applyBorder="1" applyAlignment="1">
      <alignment horizontal="center" vertical="center"/>
    </xf>
    <xf numFmtId="0" fontId="45" fillId="36" borderId="320" xfId="0" applyFont="1" applyFill="1" applyBorder="1" applyAlignment="1">
      <alignment horizontal="center" vertical="center"/>
    </xf>
    <xf numFmtId="0" fontId="45" fillId="36" borderId="316" xfId="0" applyFont="1" applyFill="1" applyBorder="1" applyAlignment="1">
      <alignment horizontal="center" vertical="center"/>
    </xf>
    <xf numFmtId="49" fontId="45" fillId="36" borderId="54" xfId="0" applyNumberFormat="1" applyFont="1" applyFill="1" applyBorder="1" applyAlignment="1">
      <alignment horizontal="center" vertical="center"/>
    </xf>
    <xf numFmtId="49" fontId="45" fillId="36" borderId="73" xfId="0" applyNumberFormat="1" applyFont="1" applyFill="1" applyBorder="1" applyAlignment="1">
      <alignment horizontal="center" vertical="center"/>
    </xf>
    <xf numFmtId="0" fontId="45" fillId="36" borderId="319" xfId="0" applyFont="1" applyFill="1" applyBorder="1" applyAlignment="1">
      <alignment horizontal="center" vertical="center" wrapText="1"/>
    </xf>
    <xf numFmtId="0" fontId="45" fillId="36" borderId="320" xfId="0" applyFont="1" applyFill="1" applyBorder="1" applyAlignment="1">
      <alignment horizontal="center" vertical="center" wrapText="1"/>
    </xf>
    <xf numFmtId="0" fontId="45" fillId="36" borderId="316" xfId="0" applyFont="1" applyFill="1" applyBorder="1" applyAlignment="1">
      <alignment horizontal="center" vertical="center" wrapText="1"/>
    </xf>
    <xf numFmtId="0" fontId="45" fillId="36" borderId="37" xfId="0" applyFont="1" applyFill="1" applyBorder="1" applyAlignment="1">
      <alignment horizontal="center" vertical="center" wrapText="1"/>
    </xf>
    <xf numFmtId="0" fontId="45" fillId="36" borderId="325" xfId="0" applyFont="1" applyFill="1" applyBorder="1" applyAlignment="1">
      <alignment horizontal="right" vertical="top" wrapText="1"/>
    </xf>
    <xf numFmtId="0" fontId="45" fillId="36" borderId="326" xfId="0" applyFont="1" applyFill="1" applyBorder="1" applyAlignment="1">
      <alignment horizontal="right" vertical="top"/>
    </xf>
    <xf numFmtId="0" fontId="45" fillId="36" borderId="327" xfId="0" applyFont="1" applyFill="1" applyBorder="1" applyAlignment="1">
      <alignment horizontal="right" vertical="top" wrapText="1"/>
    </xf>
    <xf numFmtId="0" fontId="45" fillId="36" borderId="68" xfId="0" applyFont="1" applyFill="1" applyBorder="1" applyAlignment="1">
      <alignment horizontal="right" vertical="top"/>
    </xf>
    <xf numFmtId="49" fontId="45" fillId="36" borderId="54" xfId="0" applyNumberFormat="1" applyFont="1" applyFill="1" applyBorder="1" applyAlignment="1">
      <alignment horizontal="center" vertical="center" readingOrder="2"/>
    </xf>
    <xf numFmtId="49" fontId="45" fillId="36" borderId="73" xfId="0" applyNumberFormat="1" applyFont="1" applyFill="1" applyBorder="1" applyAlignment="1">
      <alignment horizontal="center" vertical="center" readingOrder="2"/>
    </xf>
    <xf numFmtId="49" fontId="45" fillId="36" borderId="38" xfId="0" applyNumberFormat="1" applyFont="1" applyFill="1" applyBorder="1" applyAlignment="1">
      <alignment horizontal="center" vertical="center" wrapText="1"/>
    </xf>
    <xf numFmtId="49" fontId="45" fillId="36" borderId="74" xfId="0" applyNumberFormat="1" applyFont="1" applyFill="1" applyBorder="1" applyAlignment="1">
      <alignment horizontal="center" vertical="center" wrapText="1"/>
    </xf>
    <xf numFmtId="0" fontId="45" fillId="34" borderId="54" xfId="0" applyFont="1" applyFill="1" applyBorder="1" applyAlignment="1">
      <alignment horizontal="center" vertical="center" readingOrder="2"/>
    </xf>
    <xf numFmtId="0" fontId="45" fillId="34" borderId="73" xfId="0" applyFont="1" applyFill="1" applyBorder="1" applyAlignment="1">
      <alignment horizontal="center" vertical="center" readingOrder="2"/>
    </xf>
    <xf numFmtId="0" fontId="45" fillId="34" borderId="249" xfId="0" applyFont="1" applyFill="1" applyBorder="1" applyAlignment="1">
      <alignment vertical="center" wrapText="1"/>
    </xf>
    <xf numFmtId="0" fontId="45" fillId="34" borderId="328" xfId="0" applyFont="1" applyFill="1" applyBorder="1" applyAlignment="1">
      <alignment vertical="center"/>
    </xf>
    <xf numFmtId="0" fontId="45" fillId="34" borderId="37" xfId="0" applyFont="1" applyFill="1" applyBorder="1" applyAlignment="1">
      <alignment horizontal="center" vertical="center" wrapText="1" readingOrder="2"/>
    </xf>
    <xf numFmtId="0" fontId="45" fillId="34" borderId="316" xfId="0" applyFont="1" applyFill="1" applyBorder="1" applyAlignment="1">
      <alignment horizontal="center" vertical="center" readingOrder="2"/>
    </xf>
    <xf numFmtId="0" fontId="45" fillId="34" borderId="329" xfId="0" applyFont="1" applyFill="1" applyBorder="1" applyAlignment="1">
      <alignment horizontal="center" vertical="center" readingOrder="2"/>
    </xf>
    <xf numFmtId="0" fontId="45" fillId="34" borderId="66" xfId="0" applyFont="1" applyFill="1" applyBorder="1" applyAlignment="1">
      <alignment horizontal="center" vertical="center" readingOrder="2"/>
    </xf>
    <xf numFmtId="0" fontId="45" fillId="34" borderId="242" xfId="0" applyFont="1" applyFill="1" applyBorder="1" applyAlignment="1">
      <alignment horizontal="center" vertical="center" wrapText="1" readingOrder="2"/>
    </xf>
    <xf numFmtId="0" fontId="45" fillId="34" borderId="330" xfId="0" applyFont="1" applyFill="1" applyBorder="1" applyAlignment="1">
      <alignment horizontal="center" vertical="center" wrapText="1" readingOrder="2"/>
    </xf>
    <xf numFmtId="0" fontId="45" fillId="34" borderId="54" xfId="0" applyFont="1" applyFill="1" applyBorder="1" applyAlignment="1">
      <alignment horizontal="center" vertical="center" wrapText="1" readingOrder="2"/>
    </xf>
    <xf numFmtId="0" fontId="45" fillId="36" borderId="249" xfId="0" applyFont="1" applyFill="1" applyBorder="1" applyAlignment="1">
      <alignment horizontal="right" vertical="center" wrapText="1"/>
    </xf>
    <xf numFmtId="0" fontId="45" fillId="36" borderId="328" xfId="0" applyFont="1" applyFill="1" applyBorder="1" applyAlignment="1">
      <alignment horizontal="right" vertical="center"/>
    </xf>
    <xf numFmtId="0" fontId="45" fillId="36" borderId="329" xfId="0" applyFont="1" applyFill="1" applyBorder="1" applyAlignment="1">
      <alignment horizontal="center" vertical="center" wrapText="1"/>
    </xf>
    <xf numFmtId="0" fontId="45" fillId="36" borderId="66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36" borderId="302" xfId="0" applyFont="1" applyFill="1" applyBorder="1" applyAlignment="1">
      <alignment horizontal="center" wrapText="1"/>
    </xf>
    <xf numFmtId="0" fontId="45" fillId="36" borderId="321" xfId="0" applyFont="1" applyFill="1" applyBorder="1" applyAlignment="1">
      <alignment horizontal="center" wrapText="1"/>
    </xf>
    <xf numFmtId="0" fontId="45" fillId="34" borderId="27" xfId="0" applyFont="1" applyFill="1" applyBorder="1" applyAlignment="1">
      <alignment horizontal="center"/>
    </xf>
    <xf numFmtId="0" fontId="45" fillId="34" borderId="302" xfId="0" applyFont="1" applyFill="1" applyBorder="1" applyAlignment="1">
      <alignment horizontal="center"/>
    </xf>
    <xf numFmtId="0" fontId="45" fillId="34" borderId="265" xfId="0" applyFont="1" applyFill="1" applyBorder="1" applyAlignment="1">
      <alignment horizontal="center"/>
    </xf>
    <xf numFmtId="0" fontId="45" fillId="36" borderId="323" xfId="0" applyFont="1" applyFill="1" applyBorder="1" applyAlignment="1">
      <alignment horizontal="center"/>
    </xf>
    <xf numFmtId="0" fontId="45" fillId="36" borderId="267" xfId="0" applyFont="1" applyFill="1" applyBorder="1" applyAlignment="1">
      <alignment horizontal="center"/>
    </xf>
    <xf numFmtId="0" fontId="45" fillId="34" borderId="38" xfId="0" applyFont="1" applyFill="1" applyBorder="1" applyAlignment="1">
      <alignment horizontal="center" vertical="center"/>
    </xf>
    <xf numFmtId="0" fontId="45" fillId="34" borderId="74" xfId="0" applyFont="1" applyFill="1" applyBorder="1" applyAlignment="1">
      <alignment horizontal="center" vertical="center"/>
    </xf>
    <xf numFmtId="0" fontId="45" fillId="34" borderId="331" xfId="0" applyFont="1" applyFill="1" applyBorder="1" applyAlignment="1">
      <alignment horizontal="center" vertical="center"/>
    </xf>
    <xf numFmtId="0" fontId="45" fillId="34" borderId="145" xfId="0" applyFont="1" applyFill="1" applyBorder="1" applyAlignment="1">
      <alignment horizontal="center" vertical="center"/>
    </xf>
    <xf numFmtId="0" fontId="45" fillId="34" borderId="146" xfId="0" applyFont="1" applyFill="1" applyBorder="1" applyAlignment="1">
      <alignment horizontal="center" vertical="center"/>
    </xf>
    <xf numFmtId="0" fontId="45" fillId="36" borderId="332" xfId="0" applyFont="1" applyFill="1" applyBorder="1" applyAlignment="1">
      <alignment horizontal="right" vertical="center"/>
    </xf>
    <xf numFmtId="0" fontId="45" fillId="36" borderId="333" xfId="0" applyFont="1" applyFill="1" applyBorder="1" applyAlignment="1">
      <alignment horizontal="right" vertical="top"/>
    </xf>
    <xf numFmtId="0" fontId="45" fillId="36" borderId="334" xfId="0" applyFont="1" applyFill="1" applyBorder="1" applyAlignment="1">
      <alignment horizontal="right" vertical="top"/>
    </xf>
    <xf numFmtId="0" fontId="44" fillId="36" borderId="38" xfId="0" applyFont="1" applyFill="1" applyBorder="1" applyAlignment="1">
      <alignment horizontal="center" vertical="center"/>
    </xf>
    <xf numFmtId="0" fontId="44" fillId="36" borderId="69" xfId="0" applyFont="1" applyFill="1" applyBorder="1" applyAlignment="1">
      <alignment horizontal="center" vertical="center"/>
    </xf>
    <xf numFmtId="0" fontId="45" fillId="34" borderId="6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center" vertical="top" wrapText="1"/>
    </xf>
    <xf numFmtId="0" fontId="45" fillId="36" borderId="38" xfId="0" applyFont="1" applyFill="1" applyBorder="1" applyAlignment="1">
      <alignment horizontal="center" vertical="center" wrapText="1"/>
    </xf>
    <xf numFmtId="0" fontId="45" fillId="36" borderId="74" xfId="0" applyFont="1" applyFill="1" applyBorder="1" applyAlignment="1">
      <alignment horizontal="center" vertical="center" wrapText="1"/>
    </xf>
    <xf numFmtId="0" fontId="45" fillId="34" borderId="335" xfId="0" applyFont="1" applyFill="1" applyBorder="1" applyAlignment="1">
      <alignment horizontal="right" vertical="center" wrapText="1"/>
    </xf>
    <xf numFmtId="0" fontId="45" fillId="34" borderId="336" xfId="0" applyFont="1" applyFill="1" applyBorder="1" applyAlignment="1">
      <alignment horizontal="right" vertical="center" wrapText="1"/>
    </xf>
    <xf numFmtId="0" fontId="45" fillId="34" borderId="199" xfId="0" applyFont="1" applyFill="1" applyBorder="1" applyAlignment="1">
      <alignment horizontal="center" vertical="center"/>
    </xf>
    <xf numFmtId="0" fontId="45" fillId="34" borderId="337" xfId="0" applyFont="1" applyFill="1" applyBorder="1" applyAlignment="1">
      <alignment horizontal="center" vertical="center"/>
    </xf>
    <xf numFmtId="0" fontId="45" fillId="34" borderId="200" xfId="0" applyFont="1" applyFill="1" applyBorder="1" applyAlignment="1">
      <alignment horizontal="center" vertical="center"/>
    </xf>
    <xf numFmtId="0" fontId="45" fillId="34" borderId="277" xfId="0" applyFont="1" applyFill="1" applyBorder="1" applyAlignment="1">
      <alignment horizontal="center" vertical="center"/>
    </xf>
    <xf numFmtId="0" fontId="45" fillId="34" borderId="338" xfId="0" applyFont="1" applyFill="1" applyBorder="1" applyAlignment="1">
      <alignment horizontal="center" vertical="center"/>
    </xf>
    <xf numFmtId="0" fontId="45" fillId="34" borderId="339" xfId="0" applyFont="1" applyFill="1" applyBorder="1" applyAlignment="1">
      <alignment horizontal="center" vertical="center"/>
    </xf>
    <xf numFmtId="0" fontId="45" fillId="34" borderId="201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45" fillId="34" borderId="92" xfId="0" applyFont="1" applyFill="1" applyBorder="1" applyAlignment="1">
      <alignment horizontal="center" vertical="center"/>
    </xf>
    <xf numFmtId="0" fontId="45" fillId="34" borderId="232" xfId="0" applyFont="1" applyFill="1" applyBorder="1" applyAlignment="1">
      <alignment horizontal="right" vertical="top" wrapText="1"/>
    </xf>
    <xf numFmtId="0" fontId="45" fillId="34" borderId="340" xfId="0" applyFont="1" applyFill="1" applyBorder="1" applyAlignment="1">
      <alignment horizontal="right" vertical="top" wrapText="1"/>
    </xf>
    <xf numFmtId="0" fontId="45" fillId="36" borderId="310" xfId="0" applyFont="1" applyFill="1" applyBorder="1" applyAlignment="1">
      <alignment horizontal="right" vertical="center" wrapText="1"/>
    </xf>
    <xf numFmtId="0" fontId="45" fillId="36" borderId="311" xfId="0" applyFont="1" applyFill="1" applyBorder="1" applyAlignment="1">
      <alignment horizontal="right" vertical="center" wrapText="1"/>
    </xf>
    <xf numFmtId="0" fontId="45" fillId="36" borderId="145" xfId="0" applyFont="1" applyFill="1" applyBorder="1" applyAlignment="1">
      <alignment horizontal="center" vertical="center"/>
    </xf>
    <xf numFmtId="0" fontId="45" fillId="36" borderId="199" xfId="0" applyFont="1" applyFill="1" applyBorder="1" applyAlignment="1">
      <alignment horizontal="center" vertical="center"/>
    </xf>
    <xf numFmtId="0" fontId="45" fillId="36" borderId="146" xfId="0" applyFont="1" applyFill="1" applyBorder="1" applyAlignment="1">
      <alignment horizontal="center" vertical="center"/>
    </xf>
    <xf numFmtId="0" fontId="45" fillId="36" borderId="203" xfId="0" applyFont="1" applyFill="1" applyBorder="1" applyAlignment="1">
      <alignment horizontal="center" vertical="center"/>
    </xf>
    <xf numFmtId="0" fontId="45" fillId="36" borderId="341" xfId="0" applyFont="1" applyFill="1" applyBorder="1" applyAlignment="1">
      <alignment horizontal="right" vertical="top" wrapText="1"/>
    </xf>
    <xf numFmtId="0" fontId="45" fillId="36" borderId="342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0"/>
  <sheetViews>
    <sheetView rightToLeft="1" tabSelected="1" zoomScalePageLayoutView="0" workbookViewId="0" topLeftCell="A37">
      <selection activeCell="L55" sqref="L55"/>
    </sheetView>
  </sheetViews>
  <sheetFormatPr defaultColWidth="9.140625" defaultRowHeight="15"/>
  <cols>
    <col min="7" max="7" width="31.8515625" style="0" customWidth="1"/>
    <col min="8" max="8" width="44.28125" style="0" customWidth="1"/>
  </cols>
  <sheetData>
    <row r="2" spans="1:10" ht="15">
      <c r="A2" s="1162" t="s">
        <v>641</v>
      </c>
      <c r="B2" s="1162"/>
      <c r="C2" s="1162"/>
      <c r="D2" s="1162"/>
      <c r="E2" s="1162"/>
      <c r="F2" s="1162"/>
      <c r="G2" s="1162"/>
      <c r="H2" s="1162"/>
      <c r="I2" s="1162"/>
      <c r="J2" s="1162"/>
    </row>
    <row r="3" spans="1:10" ht="15">
      <c r="A3" s="1162"/>
      <c r="B3" s="1162"/>
      <c r="C3" s="1162"/>
      <c r="D3" s="1162"/>
      <c r="E3" s="1162"/>
      <c r="F3" s="1162"/>
      <c r="G3" s="1162"/>
      <c r="H3" s="1162"/>
      <c r="I3" s="1162"/>
      <c r="J3" s="1162"/>
    </row>
    <row r="4" spans="1:10" ht="15">
      <c r="A4" s="1162"/>
      <c r="B4" s="1162"/>
      <c r="C4" s="1162"/>
      <c r="D4" s="1162"/>
      <c r="E4" s="1162"/>
      <c r="F4" s="1162"/>
      <c r="G4" s="1162"/>
      <c r="H4" s="1162"/>
      <c r="I4" s="1162"/>
      <c r="J4" s="1162"/>
    </row>
    <row r="5" spans="1:10" ht="15" customHeight="1">
      <c r="A5" s="1155"/>
      <c r="B5" s="1155"/>
      <c r="C5" s="1155"/>
      <c r="D5" s="1155"/>
      <c r="E5" s="1155"/>
      <c r="F5" s="1155"/>
      <c r="G5" s="1155"/>
      <c r="H5" s="1155"/>
      <c r="I5" s="1155"/>
      <c r="J5" s="1155"/>
    </row>
    <row r="6" spans="1:10" ht="15.75">
      <c r="A6" s="1145" t="s">
        <v>438</v>
      </c>
      <c r="B6" s="1145"/>
      <c r="C6" s="1145"/>
      <c r="D6" s="1145"/>
      <c r="E6" s="1145"/>
      <c r="F6" s="1145"/>
      <c r="G6" s="1145"/>
      <c r="H6" s="1157"/>
      <c r="I6" s="1157"/>
      <c r="J6" s="1156" t="s">
        <v>441</v>
      </c>
    </row>
    <row r="7" spans="1:10" ht="15">
      <c r="A7" s="1161" t="s">
        <v>444</v>
      </c>
      <c r="B7" s="1161"/>
      <c r="C7" s="1161"/>
      <c r="D7" s="1161"/>
      <c r="E7" s="1161"/>
      <c r="F7" s="1161"/>
      <c r="G7" s="1161"/>
      <c r="H7" s="1161"/>
      <c r="J7" s="1156" t="s">
        <v>441</v>
      </c>
    </row>
    <row r="8" spans="1:10" ht="15">
      <c r="A8" s="1161" t="s">
        <v>440</v>
      </c>
      <c r="B8" s="1161"/>
      <c r="C8" s="1161"/>
      <c r="D8" s="1161"/>
      <c r="E8" s="1161"/>
      <c r="F8" s="1161"/>
      <c r="G8" s="1161"/>
      <c r="H8" s="1161"/>
      <c r="J8" s="1156" t="s">
        <v>441</v>
      </c>
    </row>
    <row r="10" spans="1:10" ht="15">
      <c r="A10" s="1161" t="s">
        <v>449</v>
      </c>
      <c r="B10" s="1161"/>
      <c r="C10" s="1161"/>
      <c r="D10" s="1161"/>
      <c r="E10" s="1161"/>
      <c r="F10" s="1161"/>
      <c r="G10" s="1161"/>
      <c r="H10" s="1161"/>
      <c r="J10" s="1156" t="s">
        <v>442</v>
      </c>
    </row>
    <row r="11" spans="1:10" ht="15">
      <c r="A11" s="1161" t="s">
        <v>642</v>
      </c>
      <c r="B11" s="1161"/>
      <c r="C11" s="1161"/>
      <c r="D11" s="1161"/>
      <c r="E11" s="1161"/>
      <c r="F11" s="1161"/>
      <c r="G11" s="1161"/>
      <c r="H11" s="1161"/>
      <c r="J11" s="1156" t="s">
        <v>442</v>
      </c>
    </row>
    <row r="12" spans="1:10" ht="15">
      <c r="A12" s="1161" t="s">
        <v>643</v>
      </c>
      <c r="B12" s="1161"/>
      <c r="C12" s="1161"/>
      <c r="D12" s="1161"/>
      <c r="E12" s="1161"/>
      <c r="F12" s="1161"/>
      <c r="G12" s="1161"/>
      <c r="H12" s="1161"/>
      <c r="J12" s="1156" t="s">
        <v>442</v>
      </c>
    </row>
    <row r="14" spans="1:10" ht="15">
      <c r="A14" s="1161" t="s">
        <v>455</v>
      </c>
      <c r="B14" s="1161"/>
      <c r="C14" s="1161"/>
      <c r="D14" s="1161"/>
      <c r="E14" s="1161"/>
      <c r="F14" s="1161"/>
      <c r="G14" s="1161"/>
      <c r="H14" s="1161"/>
      <c r="J14" s="1156" t="s">
        <v>443</v>
      </c>
    </row>
    <row r="15" spans="1:10" ht="15">
      <c r="A15" s="1161" t="s">
        <v>456</v>
      </c>
      <c r="B15" s="1161"/>
      <c r="C15" s="1161"/>
      <c r="D15" s="1161"/>
      <c r="E15" s="1161"/>
      <c r="F15" s="1161"/>
      <c r="G15" s="1161"/>
      <c r="H15" s="1161"/>
      <c r="J15" s="1156" t="s">
        <v>443</v>
      </c>
    </row>
    <row r="17" spans="1:10" ht="15">
      <c r="A17" s="1161" t="s">
        <v>457</v>
      </c>
      <c r="B17" s="1161"/>
      <c r="C17" s="1161"/>
      <c r="D17" s="1161"/>
      <c r="E17" s="1161"/>
      <c r="F17" s="1161"/>
      <c r="G17" s="1161"/>
      <c r="J17" s="1156" t="s">
        <v>460</v>
      </c>
    </row>
    <row r="18" spans="1:10" ht="15">
      <c r="A18" s="1161" t="s">
        <v>458</v>
      </c>
      <c r="B18" s="1161"/>
      <c r="C18" s="1161"/>
      <c r="D18" s="1161"/>
      <c r="E18" s="1161"/>
      <c r="F18" s="1161"/>
      <c r="G18" s="1161"/>
      <c r="J18" s="1156" t="s">
        <v>460</v>
      </c>
    </row>
    <row r="19" spans="1:10" ht="15">
      <c r="A19" s="1161" t="s">
        <v>459</v>
      </c>
      <c r="B19" s="1161"/>
      <c r="C19" s="1161"/>
      <c r="D19" s="1161"/>
      <c r="E19" s="1161"/>
      <c r="F19" s="1161"/>
      <c r="G19" s="1161"/>
      <c r="J19" s="1156" t="s">
        <v>460</v>
      </c>
    </row>
    <row r="21" spans="1:10" ht="15">
      <c r="A21" s="1161" t="s">
        <v>471</v>
      </c>
      <c r="B21" s="1161"/>
      <c r="C21" s="1161"/>
      <c r="D21" s="1161"/>
      <c r="E21" s="1161"/>
      <c r="F21" s="1161"/>
      <c r="G21" s="1161"/>
      <c r="H21" s="1161"/>
      <c r="J21" s="1156" t="s">
        <v>474</v>
      </c>
    </row>
    <row r="22" spans="1:10" ht="15">
      <c r="A22" s="1161" t="s">
        <v>472</v>
      </c>
      <c r="B22" s="1161"/>
      <c r="C22" s="1161"/>
      <c r="D22" s="1161"/>
      <c r="E22" s="1161"/>
      <c r="F22" s="1161"/>
      <c r="G22" s="1161"/>
      <c r="H22" s="1161"/>
      <c r="J22" s="1156" t="s">
        <v>474</v>
      </c>
    </row>
    <row r="23" spans="1:10" ht="15">
      <c r="A23" s="1161" t="s">
        <v>473</v>
      </c>
      <c r="B23" s="1161"/>
      <c r="C23" s="1161"/>
      <c r="D23" s="1161"/>
      <c r="E23" s="1161"/>
      <c r="F23" s="1161"/>
      <c r="G23" s="1161"/>
      <c r="H23" s="1161"/>
      <c r="J23" s="1156" t="s">
        <v>474</v>
      </c>
    </row>
    <row r="24" spans="1:10" ht="15">
      <c r="A24" s="1161" t="s">
        <v>475</v>
      </c>
      <c r="B24" s="1161"/>
      <c r="C24" s="1161"/>
      <c r="D24" s="1161"/>
      <c r="E24" s="1161"/>
      <c r="F24" s="1161"/>
      <c r="G24" s="1161"/>
      <c r="H24" s="1161"/>
      <c r="J24" s="1156" t="s">
        <v>474</v>
      </c>
    </row>
    <row r="26" spans="1:10" ht="15">
      <c r="A26" s="1161" t="s">
        <v>476</v>
      </c>
      <c r="B26" s="1161"/>
      <c r="C26" s="1161"/>
      <c r="D26" s="1161"/>
      <c r="E26" s="1161"/>
      <c r="F26" s="1161"/>
      <c r="G26" s="1161"/>
      <c r="H26" s="1161"/>
      <c r="J26" s="1156" t="s">
        <v>478</v>
      </c>
    </row>
    <row r="27" spans="1:10" ht="15">
      <c r="A27" s="1161" t="s">
        <v>477</v>
      </c>
      <c r="B27" s="1161"/>
      <c r="C27" s="1161"/>
      <c r="D27" s="1161"/>
      <c r="E27" s="1161"/>
      <c r="F27" s="1161"/>
      <c r="G27" s="1161"/>
      <c r="H27" s="1161"/>
      <c r="J27" s="1156" t="s">
        <v>478</v>
      </c>
    </row>
    <row r="29" spans="1:10" ht="15">
      <c r="A29" s="1161" t="s">
        <v>483</v>
      </c>
      <c r="B29" s="1161"/>
      <c r="C29" s="1161"/>
      <c r="D29" s="1161"/>
      <c r="E29" s="1161"/>
      <c r="F29" s="1161"/>
      <c r="G29" s="1161"/>
      <c r="H29" s="1161"/>
      <c r="J29" s="1156" t="s">
        <v>485</v>
      </c>
    </row>
    <row r="30" spans="1:10" ht="15">
      <c r="A30" s="1161" t="s">
        <v>484</v>
      </c>
      <c r="B30" s="1161"/>
      <c r="C30" s="1161"/>
      <c r="D30" s="1161"/>
      <c r="E30" s="1161"/>
      <c r="F30" s="1161"/>
      <c r="G30" s="1161"/>
      <c r="H30" s="1161"/>
      <c r="J30" s="1156" t="s">
        <v>485</v>
      </c>
    </row>
    <row r="31" spans="1:10" ht="15">
      <c r="A31" s="1161" t="s">
        <v>646</v>
      </c>
      <c r="B31" s="1161"/>
      <c r="C31" s="1161"/>
      <c r="D31" s="1161"/>
      <c r="E31" s="1161"/>
      <c r="F31" s="1161"/>
      <c r="G31" s="1161"/>
      <c r="H31" s="1161"/>
      <c r="J31" s="1156" t="s">
        <v>485</v>
      </c>
    </row>
    <row r="32" spans="1:10" ht="15">
      <c r="A32" s="1161" t="s">
        <v>482</v>
      </c>
      <c r="B32" s="1161"/>
      <c r="C32" s="1161"/>
      <c r="D32" s="1161"/>
      <c r="E32" s="1161"/>
      <c r="F32" s="1161"/>
      <c r="G32" s="1161"/>
      <c r="H32" s="1161"/>
      <c r="J32" s="1156" t="s">
        <v>485</v>
      </c>
    </row>
    <row r="34" spans="1:10" ht="15">
      <c r="A34" s="1161" t="s">
        <v>486</v>
      </c>
      <c r="B34" s="1161"/>
      <c r="C34" s="1161"/>
      <c r="D34" s="1161"/>
      <c r="E34" s="1161"/>
      <c r="F34" s="1161"/>
      <c r="G34" s="1161"/>
      <c r="H34" s="1161"/>
      <c r="J34" s="1156" t="s">
        <v>491</v>
      </c>
    </row>
    <row r="35" spans="1:10" ht="15">
      <c r="A35" s="1161" t="s">
        <v>487</v>
      </c>
      <c r="B35" s="1161"/>
      <c r="C35" s="1161"/>
      <c r="D35" s="1161"/>
      <c r="E35" s="1161"/>
      <c r="F35" s="1161"/>
      <c r="G35" s="1161"/>
      <c r="H35" s="1161"/>
      <c r="J35" s="1156" t="s">
        <v>491</v>
      </c>
    </row>
    <row r="36" spans="1:10" ht="15">
      <c r="A36" s="1161" t="s">
        <v>490</v>
      </c>
      <c r="B36" s="1161"/>
      <c r="C36" s="1161"/>
      <c r="D36" s="1161"/>
      <c r="E36" s="1161"/>
      <c r="F36" s="1161"/>
      <c r="G36" s="1161"/>
      <c r="H36" s="1161"/>
      <c r="J36" s="1156" t="s">
        <v>491</v>
      </c>
    </row>
    <row r="37" spans="1:10" ht="15">
      <c r="A37" s="1161" t="s">
        <v>489</v>
      </c>
      <c r="B37" s="1161"/>
      <c r="C37" s="1161"/>
      <c r="D37" s="1161"/>
      <c r="E37" s="1161"/>
      <c r="F37" s="1161"/>
      <c r="G37" s="1161"/>
      <c r="H37" s="1161"/>
      <c r="J37" s="1156" t="s">
        <v>491</v>
      </c>
    </row>
    <row r="39" spans="1:10" ht="15">
      <c r="A39" s="1161" t="s">
        <v>492</v>
      </c>
      <c r="B39" s="1161"/>
      <c r="C39" s="1161"/>
      <c r="D39" s="1161"/>
      <c r="E39" s="1161"/>
      <c r="F39" s="1161"/>
      <c r="G39" s="1161"/>
      <c r="H39" s="1161"/>
      <c r="J39" s="1156" t="s">
        <v>502</v>
      </c>
    </row>
    <row r="40" spans="1:10" ht="15">
      <c r="A40" s="1161" t="s">
        <v>498</v>
      </c>
      <c r="B40" s="1161"/>
      <c r="C40" s="1161"/>
      <c r="D40" s="1161"/>
      <c r="E40" s="1161"/>
      <c r="F40" s="1161"/>
      <c r="G40" s="1161"/>
      <c r="H40" s="1161"/>
      <c r="J40" s="1156" t="s">
        <v>502</v>
      </c>
    </row>
    <row r="41" spans="1:10" ht="15">
      <c r="A41" s="1161" t="s">
        <v>494</v>
      </c>
      <c r="B41" s="1161"/>
      <c r="C41" s="1161"/>
      <c r="D41" s="1161"/>
      <c r="E41" s="1161"/>
      <c r="F41" s="1161"/>
      <c r="G41" s="1161"/>
      <c r="H41" s="1161"/>
      <c r="J41" s="1156" t="s">
        <v>502</v>
      </c>
    </row>
    <row r="42" spans="1:10" ht="15">
      <c r="A42" s="1161" t="s">
        <v>499</v>
      </c>
      <c r="B42" s="1161"/>
      <c r="C42" s="1161"/>
      <c r="D42" s="1161"/>
      <c r="E42" s="1161"/>
      <c r="F42" s="1161"/>
      <c r="G42" s="1161"/>
      <c r="H42" s="1161"/>
      <c r="J42" s="1156" t="s">
        <v>502</v>
      </c>
    </row>
    <row r="43" spans="1:10" ht="15">
      <c r="A43" s="1161" t="s">
        <v>500</v>
      </c>
      <c r="B43" s="1161"/>
      <c r="C43" s="1161"/>
      <c r="D43" s="1161"/>
      <c r="E43" s="1161"/>
      <c r="F43" s="1161"/>
      <c r="G43" s="1161"/>
      <c r="H43" s="1161"/>
      <c r="J43" s="1156" t="s">
        <v>502</v>
      </c>
    </row>
    <row r="44" spans="1:10" ht="15">
      <c r="A44" s="1161" t="s">
        <v>501</v>
      </c>
      <c r="B44" s="1161"/>
      <c r="C44" s="1161"/>
      <c r="D44" s="1161"/>
      <c r="E44" s="1161"/>
      <c r="F44" s="1161"/>
      <c r="G44" s="1161"/>
      <c r="H44" s="1161"/>
      <c r="J44" s="1156" t="s">
        <v>502</v>
      </c>
    </row>
    <row r="46" spans="1:10" ht="15">
      <c r="A46" s="1161" t="s">
        <v>509</v>
      </c>
      <c r="B46" s="1161"/>
      <c r="C46" s="1161"/>
      <c r="D46" s="1161"/>
      <c r="E46" s="1161"/>
      <c r="F46" s="1161"/>
      <c r="G46" s="1161"/>
      <c r="H46" s="1161"/>
      <c r="J46" s="1156" t="s">
        <v>521</v>
      </c>
    </row>
    <row r="47" spans="1:10" ht="15">
      <c r="A47" s="1161" t="s">
        <v>510</v>
      </c>
      <c r="B47" s="1161"/>
      <c r="C47" s="1161"/>
      <c r="D47" s="1161"/>
      <c r="E47" s="1161"/>
      <c r="F47" s="1161"/>
      <c r="G47" s="1161"/>
      <c r="H47" s="1161"/>
      <c r="J47" s="1156" t="s">
        <v>521</v>
      </c>
    </row>
    <row r="48" spans="1:10" ht="15">
      <c r="A48" s="1161" t="s">
        <v>520</v>
      </c>
      <c r="B48" s="1161"/>
      <c r="C48" s="1161"/>
      <c r="D48" s="1161"/>
      <c r="E48" s="1161"/>
      <c r="F48" s="1161"/>
      <c r="G48" s="1161"/>
      <c r="H48" s="1161"/>
      <c r="J48" s="1156" t="s">
        <v>521</v>
      </c>
    </row>
    <row r="49" spans="1:10" ht="15">
      <c r="A49" s="1161" t="s">
        <v>522</v>
      </c>
      <c r="B49" s="1161"/>
      <c r="C49" s="1161"/>
      <c r="D49" s="1161"/>
      <c r="E49" s="1161"/>
      <c r="F49" s="1161"/>
      <c r="G49" s="1161"/>
      <c r="H49" s="1161"/>
      <c r="J49" s="1156" t="s">
        <v>521</v>
      </c>
    </row>
    <row r="50" spans="1:10" ht="15">
      <c r="A50" s="1161" t="s">
        <v>523</v>
      </c>
      <c r="B50" s="1161"/>
      <c r="C50" s="1161"/>
      <c r="D50" s="1161"/>
      <c r="E50" s="1161"/>
      <c r="F50" s="1161"/>
      <c r="G50" s="1161"/>
      <c r="H50" s="1161"/>
      <c r="J50" s="1156" t="s">
        <v>521</v>
      </c>
    </row>
    <row r="51" spans="1:10" ht="15">
      <c r="A51" s="1161" t="s">
        <v>511</v>
      </c>
      <c r="B51" s="1161"/>
      <c r="C51" s="1161"/>
      <c r="D51" s="1161"/>
      <c r="E51" s="1161"/>
      <c r="F51" s="1161"/>
      <c r="G51" s="1161"/>
      <c r="H51" s="1161"/>
      <c r="J51" s="1156" t="s">
        <v>521</v>
      </c>
    </row>
    <row r="52" spans="1:10" ht="15">
      <c r="A52" s="1161" t="s">
        <v>524</v>
      </c>
      <c r="B52" s="1161"/>
      <c r="C52" s="1161"/>
      <c r="D52" s="1161"/>
      <c r="E52" s="1161"/>
      <c r="F52" s="1161"/>
      <c r="G52" s="1161"/>
      <c r="H52" s="1161"/>
      <c r="J52" s="1156" t="s">
        <v>521</v>
      </c>
    </row>
    <row r="53" spans="1:10" ht="15">
      <c r="A53" s="1161" t="s">
        <v>525</v>
      </c>
      <c r="B53" s="1161"/>
      <c r="C53" s="1161"/>
      <c r="D53" s="1161"/>
      <c r="E53" s="1161"/>
      <c r="F53" s="1161"/>
      <c r="G53" s="1161"/>
      <c r="H53" s="1161"/>
      <c r="J53" s="1156" t="s">
        <v>521</v>
      </c>
    </row>
    <row r="55" spans="1:10" ht="15">
      <c r="A55" s="1163" t="s">
        <v>527</v>
      </c>
      <c r="B55" s="1163"/>
      <c r="C55" s="1163"/>
      <c r="D55" s="1163"/>
      <c r="E55" s="1163"/>
      <c r="F55" s="1163"/>
      <c r="G55" s="1163"/>
      <c r="H55" s="1163"/>
      <c r="J55" s="1156" t="s">
        <v>535</v>
      </c>
    </row>
    <row r="56" spans="1:10" ht="15">
      <c r="A56" s="1163" t="s">
        <v>533</v>
      </c>
      <c r="B56" s="1163"/>
      <c r="C56" s="1163"/>
      <c r="D56" s="1163"/>
      <c r="E56" s="1163"/>
      <c r="F56" s="1163"/>
      <c r="G56" s="1163"/>
      <c r="H56" s="1163"/>
      <c r="J56" s="1156" t="s">
        <v>535</v>
      </c>
    </row>
    <row r="57" spans="1:10" ht="15">
      <c r="A57" s="1163" t="s">
        <v>534</v>
      </c>
      <c r="B57" s="1163"/>
      <c r="C57" s="1163"/>
      <c r="D57" s="1163"/>
      <c r="E57" s="1163"/>
      <c r="F57" s="1163"/>
      <c r="G57" s="1163"/>
      <c r="H57" s="1163"/>
      <c r="J57" s="1156" t="s">
        <v>535</v>
      </c>
    </row>
    <row r="59" spans="1:10" ht="15">
      <c r="A59" s="1161" t="s">
        <v>536</v>
      </c>
      <c r="B59" s="1161"/>
      <c r="C59" s="1161"/>
      <c r="D59" s="1161"/>
      <c r="E59" s="1161"/>
      <c r="F59" s="1161"/>
      <c r="G59" s="1161"/>
      <c r="H59" s="1161"/>
      <c r="J59" s="1156" t="s">
        <v>538</v>
      </c>
    </row>
    <row r="60" spans="1:10" ht="15">
      <c r="A60" s="1161" t="s">
        <v>537</v>
      </c>
      <c r="B60" s="1161"/>
      <c r="C60" s="1161"/>
      <c r="D60" s="1161"/>
      <c r="E60" s="1161"/>
      <c r="F60" s="1161"/>
      <c r="G60" s="1161"/>
      <c r="H60" s="1161"/>
      <c r="J60" s="1156" t="s">
        <v>538</v>
      </c>
    </row>
    <row r="62" spans="1:10" ht="15">
      <c r="A62" s="1164" t="s">
        <v>541</v>
      </c>
      <c r="B62" s="1164"/>
      <c r="C62" s="1164"/>
      <c r="D62" s="1164"/>
      <c r="E62" s="1164"/>
      <c r="F62" s="1164"/>
      <c r="G62" s="1164"/>
      <c r="H62" s="1164"/>
      <c r="J62" s="1156" t="s">
        <v>543</v>
      </c>
    </row>
    <row r="63" spans="1:10" ht="15">
      <c r="A63" s="1164" t="s">
        <v>647</v>
      </c>
      <c r="B63" s="1164"/>
      <c r="C63" s="1164"/>
      <c r="D63" s="1164"/>
      <c r="E63" s="1164"/>
      <c r="F63" s="1164"/>
      <c r="G63" s="1164"/>
      <c r="H63" s="1164"/>
      <c r="J63" s="1156" t="s">
        <v>543</v>
      </c>
    </row>
    <row r="64" spans="1:10" ht="15">
      <c r="A64" s="1164" t="s">
        <v>654</v>
      </c>
      <c r="B64" s="1164"/>
      <c r="C64" s="1164"/>
      <c r="D64" s="1164"/>
      <c r="E64" s="1164"/>
      <c r="F64" s="1164"/>
      <c r="G64" s="1164"/>
      <c r="H64" s="1164"/>
      <c r="J64" s="1156" t="s">
        <v>543</v>
      </c>
    </row>
    <row r="65" spans="1:10" ht="15">
      <c r="A65" s="1164" t="s">
        <v>542</v>
      </c>
      <c r="B65" s="1164"/>
      <c r="C65" s="1164"/>
      <c r="D65" s="1164"/>
      <c r="E65" s="1164"/>
      <c r="F65" s="1164"/>
      <c r="G65" s="1164"/>
      <c r="H65" s="1164"/>
      <c r="J65" s="1156" t="s">
        <v>543</v>
      </c>
    </row>
    <row r="67" spans="1:10" ht="15">
      <c r="A67" s="1161" t="s">
        <v>544</v>
      </c>
      <c r="B67" s="1161"/>
      <c r="C67" s="1161"/>
      <c r="D67" s="1161"/>
      <c r="E67" s="1161"/>
      <c r="F67" s="1161"/>
      <c r="G67" s="1161"/>
      <c r="H67" s="1161"/>
      <c r="J67" s="1156" t="s">
        <v>547</v>
      </c>
    </row>
    <row r="68" spans="1:10" ht="15">
      <c r="A68" s="1161" t="s">
        <v>546</v>
      </c>
      <c r="B68" s="1161"/>
      <c r="C68" s="1161"/>
      <c r="D68" s="1161"/>
      <c r="E68" s="1161"/>
      <c r="F68" s="1161"/>
      <c r="G68" s="1161"/>
      <c r="H68" s="1161"/>
      <c r="J68" s="1156" t="s">
        <v>547</v>
      </c>
    </row>
    <row r="70" spans="1:10" ht="15">
      <c r="A70" s="1161" t="s">
        <v>548</v>
      </c>
      <c r="B70" s="1161"/>
      <c r="C70" s="1161"/>
      <c r="D70" s="1161"/>
      <c r="E70" s="1161"/>
      <c r="F70" s="1161"/>
      <c r="G70" s="1161"/>
      <c r="H70" s="1161"/>
      <c r="J70" s="1156" t="s">
        <v>553</v>
      </c>
    </row>
    <row r="71" spans="1:10" ht="15">
      <c r="A71" s="1161" t="s">
        <v>552</v>
      </c>
      <c r="B71" s="1161"/>
      <c r="C71" s="1161"/>
      <c r="D71" s="1161"/>
      <c r="E71" s="1161"/>
      <c r="F71" s="1161"/>
      <c r="G71" s="1161"/>
      <c r="H71" s="1161"/>
      <c r="J71" s="1156" t="s">
        <v>553</v>
      </c>
    </row>
    <row r="72" spans="1:10" ht="15">
      <c r="A72" s="1161" t="s">
        <v>550</v>
      </c>
      <c r="B72" s="1161"/>
      <c r="C72" s="1161"/>
      <c r="D72" s="1161"/>
      <c r="E72" s="1161"/>
      <c r="F72" s="1161"/>
      <c r="G72" s="1161"/>
      <c r="H72" s="1161"/>
      <c r="J72" s="1156" t="s">
        <v>553</v>
      </c>
    </row>
    <row r="73" spans="1:10" ht="15">
      <c r="A73" s="1161" t="s">
        <v>648</v>
      </c>
      <c r="B73" s="1161"/>
      <c r="C73" s="1161"/>
      <c r="D73" s="1161"/>
      <c r="E73" s="1161"/>
      <c r="F73" s="1161"/>
      <c r="G73" s="1161"/>
      <c r="H73" s="1161"/>
      <c r="J73" s="1156" t="s">
        <v>553</v>
      </c>
    </row>
    <row r="75" spans="1:10" ht="15">
      <c r="A75" s="1161" t="s">
        <v>563</v>
      </c>
      <c r="B75" s="1161"/>
      <c r="C75" s="1161"/>
      <c r="D75" s="1161"/>
      <c r="E75" s="1161"/>
      <c r="F75" s="1161"/>
      <c r="G75" s="1161"/>
      <c r="H75" s="1161"/>
      <c r="J75" s="1156" t="s">
        <v>568</v>
      </c>
    </row>
    <row r="76" spans="1:10" ht="15">
      <c r="A76" s="1161" t="s">
        <v>564</v>
      </c>
      <c r="B76" s="1161"/>
      <c r="C76" s="1161"/>
      <c r="D76" s="1161"/>
      <c r="E76" s="1161"/>
      <c r="F76" s="1161"/>
      <c r="G76" s="1161"/>
      <c r="H76" s="1161"/>
      <c r="J76" s="1156" t="s">
        <v>568</v>
      </c>
    </row>
    <row r="77" spans="1:10" ht="15">
      <c r="A77" s="1161" t="s">
        <v>556</v>
      </c>
      <c r="B77" s="1161"/>
      <c r="C77" s="1161"/>
      <c r="D77" s="1161"/>
      <c r="E77" s="1161"/>
      <c r="F77" s="1161"/>
      <c r="G77" s="1161"/>
      <c r="H77" s="1161"/>
      <c r="J77" s="1156" t="s">
        <v>568</v>
      </c>
    </row>
    <row r="78" spans="1:10" ht="15">
      <c r="A78" s="1161" t="s">
        <v>565</v>
      </c>
      <c r="B78" s="1161"/>
      <c r="C78" s="1161"/>
      <c r="D78" s="1161"/>
      <c r="E78" s="1161"/>
      <c r="F78" s="1161"/>
      <c r="G78" s="1161"/>
      <c r="H78" s="1161"/>
      <c r="J78" s="1156" t="s">
        <v>568</v>
      </c>
    </row>
    <row r="79" spans="1:10" ht="15">
      <c r="A79" s="1161" t="s">
        <v>566</v>
      </c>
      <c r="B79" s="1161"/>
      <c r="C79" s="1161"/>
      <c r="D79" s="1161"/>
      <c r="E79" s="1161"/>
      <c r="F79" s="1161"/>
      <c r="G79" s="1161"/>
      <c r="H79" s="1161"/>
      <c r="J79" s="1156" t="s">
        <v>568</v>
      </c>
    </row>
    <row r="80" spans="1:10" ht="15">
      <c r="A80" s="1161" t="s">
        <v>649</v>
      </c>
      <c r="B80" s="1161"/>
      <c r="C80" s="1161"/>
      <c r="D80" s="1161"/>
      <c r="E80" s="1161"/>
      <c r="F80" s="1161"/>
      <c r="G80" s="1161"/>
      <c r="H80" s="1161"/>
      <c r="J80" s="1156" t="s">
        <v>568</v>
      </c>
    </row>
    <row r="81" spans="1:10" ht="15">
      <c r="A81" s="1161" t="s">
        <v>567</v>
      </c>
      <c r="B81" s="1161"/>
      <c r="C81" s="1161"/>
      <c r="D81" s="1161"/>
      <c r="E81" s="1161"/>
      <c r="F81" s="1161"/>
      <c r="G81" s="1161"/>
      <c r="H81" s="1161"/>
      <c r="J81" s="1156" t="s">
        <v>568</v>
      </c>
    </row>
    <row r="83" spans="1:10" ht="15">
      <c r="A83" s="1161" t="s">
        <v>569</v>
      </c>
      <c r="B83" s="1161"/>
      <c r="C83" s="1161"/>
      <c r="D83" s="1161"/>
      <c r="E83" s="1161"/>
      <c r="F83" s="1161"/>
      <c r="G83" s="1161"/>
      <c r="H83" s="1161"/>
      <c r="J83" s="1156" t="s">
        <v>572</v>
      </c>
    </row>
    <row r="84" spans="1:10" ht="15">
      <c r="A84" s="1161" t="s">
        <v>571</v>
      </c>
      <c r="B84" s="1161"/>
      <c r="C84" s="1161"/>
      <c r="D84" s="1161"/>
      <c r="E84" s="1161"/>
      <c r="F84" s="1161"/>
      <c r="G84" s="1161"/>
      <c r="H84" s="1161"/>
      <c r="J84" s="1156" t="s">
        <v>572</v>
      </c>
    </row>
    <row r="86" spans="1:10" ht="15">
      <c r="A86" s="1161" t="s">
        <v>577</v>
      </c>
      <c r="B86" s="1161"/>
      <c r="C86" s="1161"/>
      <c r="D86" s="1161"/>
      <c r="E86" s="1161"/>
      <c r="F86" s="1161"/>
      <c r="G86" s="1161"/>
      <c r="H86" s="1161"/>
      <c r="J86" s="1156" t="s">
        <v>582</v>
      </c>
    </row>
    <row r="87" spans="1:10" ht="15">
      <c r="A87" s="1161" t="s">
        <v>578</v>
      </c>
      <c r="B87" s="1161"/>
      <c r="C87" s="1161"/>
      <c r="D87" s="1161"/>
      <c r="E87" s="1161"/>
      <c r="F87" s="1161"/>
      <c r="G87" s="1161"/>
      <c r="H87" s="1161"/>
      <c r="J87" s="1156" t="s">
        <v>582</v>
      </c>
    </row>
    <row r="88" spans="1:10" ht="15">
      <c r="A88" s="1161" t="s">
        <v>579</v>
      </c>
      <c r="B88" s="1161"/>
      <c r="C88" s="1161"/>
      <c r="D88" s="1161"/>
      <c r="E88" s="1161"/>
      <c r="F88" s="1161"/>
      <c r="G88" s="1161"/>
      <c r="H88" s="1161"/>
      <c r="J88" s="1156" t="s">
        <v>582</v>
      </c>
    </row>
    <row r="89" spans="1:10" ht="15">
      <c r="A89" s="1161" t="s">
        <v>580</v>
      </c>
      <c r="B89" s="1161"/>
      <c r="C89" s="1161"/>
      <c r="D89" s="1161"/>
      <c r="E89" s="1161"/>
      <c r="F89" s="1161"/>
      <c r="G89" s="1161"/>
      <c r="H89" s="1161"/>
      <c r="J89" s="1156" t="s">
        <v>582</v>
      </c>
    </row>
    <row r="90" spans="1:10" ht="15">
      <c r="A90" s="1161" t="s">
        <v>581</v>
      </c>
      <c r="B90" s="1161"/>
      <c r="C90" s="1161"/>
      <c r="D90" s="1161"/>
      <c r="E90" s="1161"/>
      <c r="F90" s="1161"/>
      <c r="G90" s="1161"/>
      <c r="H90" s="1161"/>
      <c r="J90" s="1156" t="s">
        <v>582</v>
      </c>
    </row>
    <row r="91" ht="15">
      <c r="J91" s="1156"/>
    </row>
    <row r="92" spans="1:10" ht="15">
      <c r="A92" s="1161" t="s">
        <v>589</v>
      </c>
      <c r="B92" s="1161"/>
      <c r="C92" s="1161"/>
      <c r="D92" s="1161"/>
      <c r="E92" s="1161"/>
      <c r="F92" s="1161"/>
      <c r="G92" s="1161"/>
      <c r="H92" s="1161"/>
      <c r="J92" s="1156" t="s">
        <v>591</v>
      </c>
    </row>
    <row r="93" spans="1:10" ht="15">
      <c r="A93" s="1161" t="s">
        <v>584</v>
      </c>
      <c r="B93" s="1161"/>
      <c r="C93" s="1161"/>
      <c r="D93" s="1161"/>
      <c r="E93" s="1161"/>
      <c r="F93" s="1161"/>
      <c r="G93" s="1161"/>
      <c r="H93" s="1161"/>
      <c r="J93" s="1156" t="s">
        <v>591</v>
      </c>
    </row>
    <row r="94" spans="1:10" ht="15">
      <c r="A94" s="1161" t="s">
        <v>585</v>
      </c>
      <c r="B94" s="1161"/>
      <c r="C94" s="1161"/>
      <c r="D94" s="1161"/>
      <c r="E94" s="1161"/>
      <c r="F94" s="1161"/>
      <c r="G94" s="1161"/>
      <c r="H94" s="1161"/>
      <c r="J94" s="1156" t="s">
        <v>591</v>
      </c>
    </row>
    <row r="95" spans="1:10" ht="15">
      <c r="A95" s="1161" t="s">
        <v>586</v>
      </c>
      <c r="B95" s="1161"/>
      <c r="C95" s="1161"/>
      <c r="D95" s="1161"/>
      <c r="E95" s="1161"/>
      <c r="F95" s="1161"/>
      <c r="G95" s="1161"/>
      <c r="H95" s="1161"/>
      <c r="J95" s="1156" t="s">
        <v>591</v>
      </c>
    </row>
    <row r="96" spans="1:10" ht="15">
      <c r="A96" s="1161" t="s">
        <v>590</v>
      </c>
      <c r="B96" s="1161"/>
      <c r="C96" s="1161"/>
      <c r="D96" s="1161"/>
      <c r="E96" s="1161"/>
      <c r="F96" s="1161"/>
      <c r="G96" s="1161"/>
      <c r="H96" s="1161"/>
      <c r="J96" s="1156" t="s">
        <v>591</v>
      </c>
    </row>
    <row r="97" spans="1:10" ht="15">
      <c r="A97" s="1161" t="s">
        <v>588</v>
      </c>
      <c r="B97" s="1161"/>
      <c r="C97" s="1161"/>
      <c r="D97" s="1161"/>
      <c r="E97" s="1161"/>
      <c r="F97" s="1161"/>
      <c r="G97" s="1161"/>
      <c r="H97" s="1161"/>
      <c r="J97" s="1156" t="s">
        <v>591</v>
      </c>
    </row>
    <row r="99" spans="1:8" ht="15">
      <c r="A99" s="1161" t="s">
        <v>592</v>
      </c>
      <c r="B99" s="1161"/>
      <c r="C99" s="1161"/>
      <c r="D99" s="1161"/>
      <c r="E99" s="1161"/>
      <c r="F99" s="1161"/>
      <c r="G99" s="1161"/>
      <c r="H99" s="1161"/>
    </row>
    <row r="100" spans="1:10" ht="15">
      <c r="A100" s="1161" t="s">
        <v>600</v>
      </c>
      <c r="B100" s="1161"/>
      <c r="C100" s="1161"/>
      <c r="D100" s="1161"/>
      <c r="E100" s="1161"/>
      <c r="F100" s="1161"/>
      <c r="G100" s="1161"/>
      <c r="H100" s="1161"/>
      <c r="J100" s="1156" t="s">
        <v>603</v>
      </c>
    </row>
    <row r="101" spans="1:10" ht="15">
      <c r="A101" s="1161" t="s">
        <v>601</v>
      </c>
      <c r="B101" s="1161"/>
      <c r="C101" s="1161"/>
      <c r="D101" s="1161"/>
      <c r="E101" s="1161"/>
      <c r="F101" s="1161"/>
      <c r="G101" s="1161"/>
      <c r="H101" s="1161"/>
      <c r="J101" s="1156" t="s">
        <v>603</v>
      </c>
    </row>
    <row r="102" spans="1:10" ht="15">
      <c r="A102" s="1161" t="s">
        <v>595</v>
      </c>
      <c r="B102" s="1161"/>
      <c r="C102" s="1161"/>
      <c r="D102" s="1161"/>
      <c r="E102" s="1161"/>
      <c r="F102" s="1161"/>
      <c r="G102" s="1161"/>
      <c r="H102" s="1161"/>
      <c r="J102" s="1156" t="s">
        <v>603</v>
      </c>
    </row>
    <row r="103" spans="1:10" ht="15">
      <c r="A103" s="1161" t="s">
        <v>596</v>
      </c>
      <c r="B103" s="1161"/>
      <c r="C103" s="1161"/>
      <c r="D103" s="1161"/>
      <c r="E103" s="1161"/>
      <c r="F103" s="1161"/>
      <c r="G103" s="1161"/>
      <c r="H103" s="1161"/>
      <c r="J103" s="1156" t="s">
        <v>603</v>
      </c>
    </row>
    <row r="104" spans="1:10" ht="15">
      <c r="A104" s="1161" t="s">
        <v>597</v>
      </c>
      <c r="B104" s="1161"/>
      <c r="C104" s="1161"/>
      <c r="D104" s="1161"/>
      <c r="E104" s="1161"/>
      <c r="F104" s="1161"/>
      <c r="G104" s="1161"/>
      <c r="H104" s="1161"/>
      <c r="J104" s="1156" t="s">
        <v>603</v>
      </c>
    </row>
    <row r="105" spans="1:10" ht="15">
      <c r="A105" s="1161" t="s">
        <v>598</v>
      </c>
      <c r="B105" s="1161"/>
      <c r="C105" s="1161"/>
      <c r="D105" s="1161"/>
      <c r="E105" s="1161"/>
      <c r="F105" s="1161"/>
      <c r="G105" s="1161"/>
      <c r="H105" s="1161"/>
      <c r="J105" s="1156" t="s">
        <v>603</v>
      </c>
    </row>
    <row r="106" spans="1:10" ht="15">
      <c r="A106" s="1161" t="s">
        <v>602</v>
      </c>
      <c r="B106" s="1161"/>
      <c r="C106" s="1161"/>
      <c r="D106" s="1161"/>
      <c r="E106" s="1161"/>
      <c r="F106" s="1161"/>
      <c r="G106" s="1161"/>
      <c r="H106" s="1161"/>
      <c r="J106" s="1156" t="s">
        <v>603</v>
      </c>
    </row>
    <row r="108" spans="1:10" ht="15">
      <c r="A108" s="1161" t="s">
        <v>592</v>
      </c>
      <c r="B108" s="1161"/>
      <c r="C108" s="1161"/>
      <c r="D108" s="1161"/>
      <c r="E108" s="1161"/>
      <c r="F108" s="1161"/>
      <c r="G108" s="1161"/>
      <c r="H108" s="1161"/>
      <c r="J108" s="1156" t="s">
        <v>609</v>
      </c>
    </row>
    <row r="109" spans="1:10" ht="15">
      <c r="A109" s="1161" t="s">
        <v>608</v>
      </c>
      <c r="B109" s="1161"/>
      <c r="C109" s="1161"/>
      <c r="D109" s="1161"/>
      <c r="E109" s="1161"/>
      <c r="F109" s="1161"/>
      <c r="G109" s="1161"/>
      <c r="H109" s="1161"/>
      <c r="J109" s="1156" t="s">
        <v>609</v>
      </c>
    </row>
    <row r="110" spans="1:10" ht="15">
      <c r="A110" s="1161" t="s">
        <v>604</v>
      </c>
      <c r="B110" s="1161"/>
      <c r="C110" s="1161"/>
      <c r="D110" s="1161"/>
      <c r="E110" s="1161"/>
      <c r="F110" s="1161"/>
      <c r="G110" s="1161"/>
      <c r="H110" s="1161"/>
      <c r="J110" s="1156" t="s">
        <v>609</v>
      </c>
    </row>
    <row r="111" spans="1:10" ht="15">
      <c r="A111" s="1161" t="s">
        <v>605</v>
      </c>
      <c r="B111" s="1161"/>
      <c r="C111" s="1161"/>
      <c r="D111" s="1161"/>
      <c r="E111" s="1161"/>
      <c r="F111" s="1161"/>
      <c r="G111" s="1161"/>
      <c r="H111" s="1161"/>
      <c r="J111" s="1156" t="s">
        <v>609</v>
      </c>
    </row>
    <row r="113" spans="1:10" ht="15">
      <c r="A113" s="1161" t="s">
        <v>619</v>
      </c>
      <c r="B113" s="1161"/>
      <c r="C113" s="1161"/>
      <c r="D113" s="1161"/>
      <c r="E113" s="1161"/>
      <c r="F113" s="1161"/>
      <c r="G113" s="1161"/>
      <c r="H113" s="1161"/>
      <c r="J113" s="1156" t="s">
        <v>627</v>
      </c>
    </row>
    <row r="114" spans="1:10" ht="15">
      <c r="A114" s="1161" t="s">
        <v>620</v>
      </c>
      <c r="B114" s="1161"/>
      <c r="C114" s="1161"/>
      <c r="D114" s="1161"/>
      <c r="E114" s="1161"/>
      <c r="F114" s="1161"/>
      <c r="G114" s="1161"/>
      <c r="H114" s="1161"/>
      <c r="J114" s="1156" t="s">
        <v>627</v>
      </c>
    </row>
    <row r="115" spans="1:10" ht="15">
      <c r="A115" s="1161" t="s">
        <v>612</v>
      </c>
      <c r="B115" s="1161"/>
      <c r="C115" s="1161"/>
      <c r="D115" s="1161"/>
      <c r="E115" s="1161"/>
      <c r="F115" s="1161"/>
      <c r="G115" s="1161"/>
      <c r="H115" s="1161"/>
      <c r="J115" s="1156" t="s">
        <v>627</v>
      </c>
    </row>
    <row r="116" spans="1:10" ht="15">
      <c r="A116" s="1161" t="s">
        <v>621</v>
      </c>
      <c r="B116" s="1161"/>
      <c r="C116" s="1161"/>
      <c r="D116" s="1161"/>
      <c r="E116" s="1161"/>
      <c r="F116" s="1161"/>
      <c r="G116" s="1161"/>
      <c r="H116" s="1161"/>
      <c r="J116" s="1156" t="s">
        <v>627</v>
      </c>
    </row>
    <row r="117" spans="1:10" ht="15">
      <c r="A117" s="1161" t="s">
        <v>622</v>
      </c>
      <c r="B117" s="1161"/>
      <c r="C117" s="1161"/>
      <c r="D117" s="1161"/>
      <c r="E117" s="1161"/>
      <c r="F117" s="1161"/>
      <c r="G117" s="1161"/>
      <c r="H117" s="1161"/>
      <c r="J117" s="1156" t="s">
        <v>627</v>
      </c>
    </row>
    <row r="118" spans="1:10" ht="15">
      <c r="A118" s="1161" t="s">
        <v>623</v>
      </c>
      <c r="B118" s="1161"/>
      <c r="C118" s="1161"/>
      <c r="D118" s="1161"/>
      <c r="E118" s="1161"/>
      <c r="F118" s="1161"/>
      <c r="G118" s="1161"/>
      <c r="H118" s="1161"/>
      <c r="J118" s="1156" t="s">
        <v>627</v>
      </c>
    </row>
    <row r="119" spans="1:10" ht="15">
      <c r="A119" s="1161" t="s">
        <v>624</v>
      </c>
      <c r="B119" s="1161"/>
      <c r="C119" s="1161"/>
      <c r="D119" s="1161"/>
      <c r="E119" s="1161"/>
      <c r="F119" s="1161"/>
      <c r="G119" s="1161"/>
      <c r="H119" s="1161"/>
      <c r="J119" s="1156" t="s">
        <v>627</v>
      </c>
    </row>
    <row r="120" spans="1:10" ht="15">
      <c r="A120" s="1161" t="s">
        <v>625</v>
      </c>
      <c r="B120" s="1161"/>
      <c r="C120" s="1161"/>
      <c r="D120" s="1161"/>
      <c r="E120" s="1161"/>
      <c r="F120" s="1161"/>
      <c r="G120" s="1161"/>
      <c r="H120" s="1161"/>
      <c r="J120" s="1156" t="s">
        <v>627</v>
      </c>
    </row>
    <row r="121" spans="1:10" ht="15">
      <c r="A121" s="1161" t="s">
        <v>626</v>
      </c>
      <c r="B121" s="1161"/>
      <c r="C121" s="1161"/>
      <c r="D121" s="1161"/>
      <c r="E121" s="1161"/>
      <c r="F121" s="1161"/>
      <c r="G121" s="1161"/>
      <c r="H121" s="1161"/>
      <c r="J121" s="1156" t="s">
        <v>627</v>
      </c>
    </row>
    <row r="123" spans="1:10" ht="15">
      <c r="A123" s="1161" t="s">
        <v>628</v>
      </c>
      <c r="B123" s="1161"/>
      <c r="C123" s="1161"/>
      <c r="D123" s="1161"/>
      <c r="E123" s="1161"/>
      <c r="F123" s="1161"/>
      <c r="G123" s="1161"/>
      <c r="H123" s="1161"/>
      <c r="J123" s="1156" t="s">
        <v>639</v>
      </c>
    </row>
    <row r="124" spans="1:10" ht="15">
      <c r="A124" s="1161" t="s">
        <v>631</v>
      </c>
      <c r="B124" s="1161"/>
      <c r="C124" s="1161"/>
      <c r="D124" s="1161"/>
      <c r="E124" s="1161"/>
      <c r="F124" s="1161"/>
      <c r="G124" s="1161"/>
      <c r="H124" s="1161"/>
      <c r="J124" s="1156" t="s">
        <v>639</v>
      </c>
    </row>
    <row r="125" spans="1:10" ht="15">
      <c r="A125" s="1161" t="s">
        <v>632</v>
      </c>
      <c r="B125" s="1161"/>
      <c r="C125" s="1161"/>
      <c r="D125" s="1161"/>
      <c r="E125" s="1161"/>
      <c r="F125" s="1161"/>
      <c r="G125" s="1161"/>
      <c r="H125" s="1161"/>
      <c r="J125" s="1156" t="s">
        <v>639</v>
      </c>
    </row>
    <row r="126" spans="1:8" ht="15">
      <c r="A126" s="1159"/>
      <c r="B126" s="1159"/>
      <c r="C126" s="1159"/>
      <c r="D126" s="1159"/>
      <c r="E126" s="1159"/>
      <c r="F126" s="1159"/>
      <c r="G126" s="1159"/>
      <c r="H126" s="1159"/>
    </row>
    <row r="127" spans="1:10" ht="15">
      <c r="A127" s="1161" t="s">
        <v>637</v>
      </c>
      <c r="B127" s="1161"/>
      <c r="C127" s="1161"/>
      <c r="D127" s="1161"/>
      <c r="E127" s="1161"/>
      <c r="F127" s="1161"/>
      <c r="G127" s="1161"/>
      <c r="H127" s="1161"/>
      <c r="J127" s="1156" t="s">
        <v>640</v>
      </c>
    </row>
    <row r="128" spans="1:10" ht="15">
      <c r="A128" s="1161" t="s">
        <v>634</v>
      </c>
      <c r="B128" s="1161"/>
      <c r="C128" s="1161"/>
      <c r="D128" s="1161"/>
      <c r="E128" s="1161"/>
      <c r="F128" s="1161"/>
      <c r="G128" s="1161"/>
      <c r="H128" s="1161"/>
      <c r="J128" s="1156" t="s">
        <v>640</v>
      </c>
    </row>
    <row r="129" spans="1:10" ht="15">
      <c r="A129" s="1161" t="s">
        <v>638</v>
      </c>
      <c r="B129" s="1161"/>
      <c r="C129" s="1161"/>
      <c r="D129" s="1161"/>
      <c r="E129" s="1161"/>
      <c r="F129" s="1161"/>
      <c r="G129" s="1161"/>
      <c r="H129" s="1161"/>
      <c r="J129" s="1156" t="s">
        <v>640</v>
      </c>
    </row>
    <row r="130" spans="1:10" ht="15">
      <c r="A130" s="1161" t="s">
        <v>636</v>
      </c>
      <c r="B130" s="1161"/>
      <c r="C130" s="1161"/>
      <c r="D130" s="1161"/>
      <c r="E130" s="1161"/>
      <c r="F130" s="1161"/>
      <c r="G130" s="1161"/>
      <c r="H130" s="1161"/>
      <c r="J130" s="1156" t="s">
        <v>640</v>
      </c>
    </row>
  </sheetData>
  <sheetProtection/>
  <mergeCells count="102">
    <mergeCell ref="A125:H125"/>
    <mergeCell ref="A127:H127"/>
    <mergeCell ref="A128:H128"/>
    <mergeCell ref="A129:H129"/>
    <mergeCell ref="A130:H130"/>
    <mergeCell ref="A119:H119"/>
    <mergeCell ref="A120:H120"/>
    <mergeCell ref="A121:H121"/>
    <mergeCell ref="A123:H123"/>
    <mergeCell ref="A124:H124"/>
    <mergeCell ref="A114:H114"/>
    <mergeCell ref="A115:H115"/>
    <mergeCell ref="A116:H116"/>
    <mergeCell ref="A117:H117"/>
    <mergeCell ref="A118:H118"/>
    <mergeCell ref="A108:H108"/>
    <mergeCell ref="A109:H109"/>
    <mergeCell ref="A110:H110"/>
    <mergeCell ref="A111:H111"/>
    <mergeCell ref="A113:H113"/>
    <mergeCell ref="A103:H103"/>
    <mergeCell ref="A104:H104"/>
    <mergeCell ref="A105:H105"/>
    <mergeCell ref="A106:H106"/>
    <mergeCell ref="A99:H99"/>
    <mergeCell ref="A97:H97"/>
    <mergeCell ref="A100:H100"/>
    <mergeCell ref="A101:H101"/>
    <mergeCell ref="A102:H102"/>
    <mergeCell ref="A92:H92"/>
    <mergeCell ref="A93:H93"/>
    <mergeCell ref="A94:H94"/>
    <mergeCell ref="A95:H95"/>
    <mergeCell ref="A96:H96"/>
    <mergeCell ref="A41:H41"/>
    <mergeCell ref="A42:H42"/>
    <mergeCell ref="A43:H43"/>
    <mergeCell ref="A44:H44"/>
    <mergeCell ref="A48:H48"/>
    <mergeCell ref="A49:H49"/>
    <mergeCell ref="A50:H50"/>
    <mergeCell ref="A51:H51"/>
    <mergeCell ref="A52:H52"/>
    <mergeCell ref="A53:H53"/>
    <mergeCell ref="A55:H55"/>
    <mergeCell ref="A56:H56"/>
    <mergeCell ref="A57:H57"/>
    <mergeCell ref="A59:H59"/>
    <mergeCell ref="A60:H60"/>
    <mergeCell ref="A62:H62"/>
    <mergeCell ref="A63:H63"/>
    <mergeCell ref="A64:H64"/>
    <mergeCell ref="A65:H65"/>
    <mergeCell ref="A18:G18"/>
    <mergeCell ref="A2:J4"/>
    <mergeCell ref="A7:H7"/>
    <mergeCell ref="A8:H8"/>
    <mergeCell ref="A10:H10"/>
    <mergeCell ref="A11:H11"/>
    <mergeCell ref="A12:H12"/>
    <mergeCell ref="A14:H14"/>
    <mergeCell ref="A15:H15"/>
    <mergeCell ref="A17:G17"/>
    <mergeCell ref="A27:H27"/>
    <mergeCell ref="A19:G19"/>
    <mergeCell ref="A21:H21"/>
    <mergeCell ref="A22:H22"/>
    <mergeCell ref="A23:H23"/>
    <mergeCell ref="A24:H24"/>
    <mergeCell ref="A26:H26"/>
    <mergeCell ref="A46:H46"/>
    <mergeCell ref="A47:H47"/>
    <mergeCell ref="A36:H36"/>
    <mergeCell ref="A35:H35"/>
    <mergeCell ref="A37:H37"/>
    <mergeCell ref="A39:H39"/>
    <mergeCell ref="A40:H40"/>
    <mergeCell ref="A29:H29"/>
    <mergeCell ref="A30:H30"/>
    <mergeCell ref="A31:H31"/>
    <mergeCell ref="A32:H32"/>
    <mergeCell ref="A34:H34"/>
    <mergeCell ref="A67:H67"/>
    <mergeCell ref="A68:H68"/>
    <mergeCell ref="A70:H70"/>
    <mergeCell ref="A71:H71"/>
    <mergeCell ref="A72:H72"/>
    <mergeCell ref="A73:H73"/>
    <mergeCell ref="A75:H75"/>
    <mergeCell ref="A76:H76"/>
    <mergeCell ref="A77:H77"/>
    <mergeCell ref="A78:H78"/>
    <mergeCell ref="A79:H79"/>
    <mergeCell ref="A80:H80"/>
    <mergeCell ref="A81:H81"/>
    <mergeCell ref="A89:H89"/>
    <mergeCell ref="A90:H90"/>
    <mergeCell ref="A83:H83"/>
    <mergeCell ref="A84:H84"/>
    <mergeCell ref="A86:H86"/>
    <mergeCell ref="A87:H87"/>
    <mergeCell ref="A88:H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65"/>
  <sheetViews>
    <sheetView rightToLeft="1" zoomScalePageLayoutView="0" workbookViewId="0" topLeftCell="A1">
      <selection activeCell="B65" sqref="B65:P65"/>
    </sheetView>
  </sheetViews>
  <sheetFormatPr defaultColWidth="9.140625" defaultRowHeight="15"/>
  <cols>
    <col min="1" max="1" width="9.140625" style="1" customWidth="1"/>
    <col min="2" max="2" width="25.8515625" style="1" customWidth="1"/>
    <col min="3" max="3" width="29.8515625" style="1" customWidth="1"/>
    <col min="4" max="4" width="15.7109375" style="1" bestFit="1" customWidth="1"/>
    <col min="5" max="6" width="16.7109375" style="1" customWidth="1"/>
    <col min="7" max="7" width="9.140625" style="1" customWidth="1"/>
    <col min="8" max="8" width="17.57421875" style="1" customWidth="1"/>
    <col min="9" max="9" width="13.57421875" style="1" customWidth="1"/>
    <col min="10" max="16384" width="9.140625" style="1" customWidth="1"/>
  </cols>
  <sheetData>
    <row r="2" spans="2:6" ht="18.75">
      <c r="B2" s="1166" t="s">
        <v>492</v>
      </c>
      <c r="C2" s="1166"/>
      <c r="D2" s="1166"/>
      <c r="E2" s="1166"/>
      <c r="F2" s="1166"/>
    </row>
    <row r="3" ht="19.5" thickBot="1"/>
    <row r="4" spans="2:6" ht="20.25" thickBot="1" thickTop="1">
      <c r="B4" s="672" t="s">
        <v>257</v>
      </c>
      <c r="C4" s="673" t="s">
        <v>32</v>
      </c>
      <c r="D4" s="674"/>
      <c r="E4" s="674"/>
      <c r="F4" s="674"/>
    </row>
    <row r="5" spans="2:6" ht="19.5" thickTop="1">
      <c r="B5" s="686" t="s">
        <v>44</v>
      </c>
      <c r="C5" s="684">
        <v>0.833</v>
      </c>
      <c r="D5" s="675"/>
      <c r="E5" s="676"/>
      <c r="F5" s="676"/>
    </row>
    <row r="6" spans="2:6" ht="18.75">
      <c r="B6" s="687" t="s">
        <v>58</v>
      </c>
      <c r="C6" s="685">
        <v>0.07</v>
      </c>
      <c r="D6" s="674"/>
      <c r="E6" s="674"/>
      <c r="F6" s="674"/>
    </row>
    <row r="7" spans="2:6" ht="18.75">
      <c r="B7" s="688" t="s">
        <v>46</v>
      </c>
      <c r="C7" s="128">
        <v>0.005</v>
      </c>
      <c r="D7" s="674"/>
      <c r="E7" s="674"/>
      <c r="F7" s="674"/>
    </row>
    <row r="8" spans="2:6" ht="18.75">
      <c r="B8" s="688" t="s">
        <v>47</v>
      </c>
      <c r="C8" s="128">
        <v>0.096</v>
      </c>
      <c r="D8" s="674"/>
      <c r="E8" s="674"/>
      <c r="F8" s="674"/>
    </row>
    <row r="9" spans="2:6" ht="19.5" thickBot="1">
      <c r="B9" s="689" t="s">
        <v>48</v>
      </c>
      <c r="C9" s="690">
        <v>0.0005</v>
      </c>
      <c r="D9" s="670"/>
      <c r="E9" s="670"/>
      <c r="F9" s="670"/>
    </row>
    <row r="10" spans="2:6" ht="20.25" thickBot="1" thickTop="1">
      <c r="B10" s="602" t="s">
        <v>15</v>
      </c>
      <c r="C10" s="126">
        <f>SUM(C5:C9)</f>
        <v>1.0045</v>
      </c>
      <c r="D10" s="670"/>
      <c r="E10" s="670"/>
      <c r="F10" s="670"/>
    </row>
    <row r="11" spans="2:6" ht="19.5" thickTop="1">
      <c r="B11" s="670"/>
      <c r="C11" s="670"/>
      <c r="D11" s="670"/>
      <c r="E11" s="670"/>
      <c r="F11" s="670"/>
    </row>
    <row r="12" spans="2:8" ht="18.75">
      <c r="B12" s="1166" t="s">
        <v>493</v>
      </c>
      <c r="C12" s="1166"/>
      <c r="D12" s="1166"/>
      <c r="E12" s="1166"/>
      <c r="F12" s="1166"/>
      <c r="G12" s="1166"/>
      <c r="H12" s="1166"/>
    </row>
    <row r="13" ht="19.5" thickBot="1"/>
    <row r="14" spans="2:8" ht="57.75" thickBot="1" thickTop="1">
      <c r="B14" s="6" t="s">
        <v>49</v>
      </c>
      <c r="C14" s="696" t="s">
        <v>44</v>
      </c>
      <c r="D14" s="691" t="s">
        <v>258</v>
      </c>
      <c r="E14" s="691" t="s">
        <v>46</v>
      </c>
      <c r="F14" s="691" t="s">
        <v>47</v>
      </c>
      <c r="G14" s="691" t="s">
        <v>48</v>
      </c>
      <c r="H14" s="697" t="s">
        <v>15</v>
      </c>
    </row>
    <row r="15" spans="2:8" ht="19.5" thickTop="1">
      <c r="B15" s="693" t="s">
        <v>24</v>
      </c>
      <c r="C15" s="698">
        <v>0.108</v>
      </c>
      <c r="D15" s="699">
        <v>0.003</v>
      </c>
      <c r="E15" s="699">
        <v>0</v>
      </c>
      <c r="F15" s="699">
        <v>0.096</v>
      </c>
      <c r="G15" s="699">
        <v>0</v>
      </c>
      <c r="H15" s="700">
        <f>SUM(C15:G15)</f>
        <v>0.20700000000000002</v>
      </c>
    </row>
    <row r="16" spans="2:8" ht="56.25">
      <c r="B16" s="694" t="s">
        <v>38</v>
      </c>
      <c r="C16" s="701">
        <v>0.439</v>
      </c>
      <c r="D16" s="702">
        <v>0.039</v>
      </c>
      <c r="E16" s="702">
        <v>0</v>
      </c>
      <c r="F16" s="702">
        <v>0</v>
      </c>
      <c r="G16" s="702">
        <v>0</v>
      </c>
      <c r="H16" s="703">
        <f>SUM(C16:G16)</f>
        <v>0.478</v>
      </c>
    </row>
    <row r="17" spans="2:8" ht="37.5">
      <c r="B17" s="694" t="s">
        <v>37</v>
      </c>
      <c r="C17" s="701">
        <v>0.175</v>
      </c>
      <c r="D17" s="702">
        <v>0.024</v>
      </c>
      <c r="E17" s="702">
        <v>0</v>
      </c>
      <c r="F17" s="702">
        <v>0</v>
      </c>
      <c r="G17" s="702">
        <v>0</v>
      </c>
      <c r="H17" s="703">
        <f>SUM(C17:G17)</f>
        <v>0.19899999999999998</v>
      </c>
    </row>
    <row r="18" spans="2:8" ht="19.5" thickBot="1">
      <c r="B18" s="695" t="s">
        <v>25</v>
      </c>
      <c r="C18" s="704">
        <v>0.111</v>
      </c>
      <c r="D18" s="705">
        <v>0.004</v>
      </c>
      <c r="E18" s="705">
        <v>0</v>
      </c>
      <c r="F18" s="705">
        <v>0</v>
      </c>
      <c r="G18" s="705">
        <v>0</v>
      </c>
      <c r="H18" s="706">
        <f>SUM(C18:G18)</f>
        <v>0.115</v>
      </c>
    </row>
    <row r="19" spans="2:8" ht="20.25" thickBot="1" thickTop="1">
      <c r="B19" s="391" t="s">
        <v>15</v>
      </c>
      <c r="C19" s="707">
        <f aca="true" t="shared" si="0" ref="C19:H19">SUM(C15:C18)</f>
        <v>0.833</v>
      </c>
      <c r="D19" s="707">
        <f t="shared" si="0"/>
        <v>0.07</v>
      </c>
      <c r="E19" s="707">
        <f t="shared" si="0"/>
        <v>0</v>
      </c>
      <c r="F19" s="707">
        <f t="shared" si="0"/>
        <v>0.096</v>
      </c>
      <c r="G19" s="707">
        <f t="shared" si="0"/>
        <v>0</v>
      </c>
      <c r="H19" s="708">
        <f t="shared" si="0"/>
        <v>0.999</v>
      </c>
    </row>
    <row r="20" ht="19.5" thickTop="1"/>
    <row r="21" spans="2:9" ht="18.75">
      <c r="B21" s="1166" t="s">
        <v>494</v>
      </c>
      <c r="C21" s="1166"/>
      <c r="D21" s="1166"/>
      <c r="E21" s="1166"/>
      <c r="F21" s="1166"/>
      <c r="G21" s="1166"/>
      <c r="H21" s="1166"/>
      <c r="I21" s="1166"/>
    </row>
    <row r="22" ht="19.5" thickBot="1"/>
    <row r="23" spans="2:9" ht="30.75" customHeight="1" thickTop="1">
      <c r="B23" s="1269" t="s">
        <v>39</v>
      </c>
      <c r="C23" s="1271" t="s">
        <v>259</v>
      </c>
      <c r="D23" s="1263" t="s">
        <v>44</v>
      </c>
      <c r="E23" s="1226" t="s">
        <v>45</v>
      </c>
      <c r="F23" s="1226" t="s">
        <v>46</v>
      </c>
      <c r="G23" s="1226" t="s">
        <v>47</v>
      </c>
      <c r="H23" s="1257" t="s">
        <v>48</v>
      </c>
      <c r="I23" s="1265" t="s">
        <v>15</v>
      </c>
    </row>
    <row r="24" spans="2:9" ht="19.5" thickBot="1">
      <c r="B24" s="1270"/>
      <c r="C24" s="1272"/>
      <c r="D24" s="1264"/>
      <c r="E24" s="1227"/>
      <c r="F24" s="1227"/>
      <c r="G24" s="1227"/>
      <c r="H24" s="1258"/>
      <c r="I24" s="1266"/>
    </row>
    <row r="25" spans="2:9" ht="18.75">
      <c r="B25" s="1273" t="s">
        <v>42</v>
      </c>
      <c r="C25" s="709" t="s">
        <v>40</v>
      </c>
      <c r="D25" s="410">
        <v>12650</v>
      </c>
      <c r="E25" s="633">
        <v>189</v>
      </c>
      <c r="F25" s="633">
        <v>0</v>
      </c>
      <c r="G25" s="633">
        <v>47976</v>
      </c>
      <c r="H25" s="712">
        <v>0</v>
      </c>
      <c r="I25" s="713">
        <f>SUM(D25:H25)</f>
        <v>60815</v>
      </c>
    </row>
    <row r="26" spans="2:9" ht="18.75">
      <c r="B26" s="1274"/>
      <c r="C26" s="710" t="s">
        <v>41</v>
      </c>
      <c r="D26" s="418">
        <v>29444</v>
      </c>
      <c r="E26" s="635">
        <v>1196</v>
      </c>
      <c r="F26" s="635">
        <v>2</v>
      </c>
      <c r="G26" s="635">
        <v>40081</v>
      </c>
      <c r="H26" s="714">
        <v>10</v>
      </c>
      <c r="I26" s="713">
        <f>SUM(D26:H26)</f>
        <v>70733</v>
      </c>
    </row>
    <row r="27" spans="2:9" ht="18.75">
      <c r="B27" s="1274"/>
      <c r="C27" s="710" t="s">
        <v>4</v>
      </c>
      <c r="D27" s="418">
        <v>66828</v>
      </c>
      <c r="E27" s="635">
        <v>1549</v>
      </c>
      <c r="F27" s="635">
        <v>9</v>
      </c>
      <c r="G27" s="635">
        <v>8788</v>
      </c>
      <c r="H27" s="714">
        <v>28</v>
      </c>
      <c r="I27" s="713">
        <f>SUM(D27:H27)</f>
        <v>77202</v>
      </c>
    </row>
    <row r="28" spans="2:9" ht="19.5" thickBot="1">
      <c r="B28" s="1275"/>
      <c r="C28" s="711" t="s">
        <v>15</v>
      </c>
      <c r="D28" s="624">
        <f>SUM(D25:D27)</f>
        <v>108922</v>
      </c>
      <c r="E28" s="624">
        <f>SUM(E25:E27)</f>
        <v>2934</v>
      </c>
      <c r="F28" s="624">
        <f>SUM(F25:F27)</f>
        <v>11</v>
      </c>
      <c r="G28" s="624">
        <f>SUM(G25:G27)</f>
        <v>96845</v>
      </c>
      <c r="H28" s="624">
        <f>SUM(H25:H27)</f>
        <v>38</v>
      </c>
      <c r="I28" s="624">
        <f>SUM(I25:I27)</f>
        <v>208750</v>
      </c>
    </row>
    <row r="29" ht="19.5" thickTop="1"/>
    <row r="30" spans="2:9" ht="18.75">
      <c r="B30" s="1166" t="s">
        <v>495</v>
      </c>
      <c r="C30" s="1166"/>
      <c r="D30" s="1166"/>
      <c r="E30" s="1166"/>
      <c r="F30" s="1166"/>
      <c r="G30" s="1166"/>
      <c r="H30" s="1166"/>
      <c r="I30" s="1166"/>
    </row>
    <row r="31" ht="19.5" thickBot="1"/>
    <row r="32" spans="2:9" ht="20.25" customHeight="1" thickTop="1">
      <c r="B32" s="1233" t="s">
        <v>39</v>
      </c>
      <c r="C32" s="1267" t="s">
        <v>50</v>
      </c>
      <c r="D32" s="1263" t="s">
        <v>44</v>
      </c>
      <c r="E32" s="1226" t="s">
        <v>45</v>
      </c>
      <c r="F32" s="1226" t="s">
        <v>46</v>
      </c>
      <c r="G32" s="1226" t="s">
        <v>47</v>
      </c>
      <c r="H32" s="1257" t="s">
        <v>48</v>
      </c>
      <c r="I32" s="1265" t="s">
        <v>15</v>
      </c>
    </row>
    <row r="33" spans="2:9" ht="19.5" thickBot="1">
      <c r="B33" s="1234"/>
      <c r="C33" s="1268"/>
      <c r="D33" s="1264"/>
      <c r="E33" s="1227"/>
      <c r="F33" s="1227"/>
      <c r="G33" s="1227"/>
      <c r="H33" s="1258"/>
      <c r="I33" s="1266"/>
    </row>
    <row r="34" spans="2:9" ht="18.75">
      <c r="B34" s="1217" t="s">
        <v>43</v>
      </c>
      <c r="C34" s="4" t="s">
        <v>13</v>
      </c>
      <c r="D34" s="410">
        <v>82686</v>
      </c>
      <c r="E34" s="633">
        <v>5432</v>
      </c>
      <c r="F34" s="633">
        <v>34</v>
      </c>
      <c r="G34" s="633">
        <v>0</v>
      </c>
      <c r="H34" s="633">
        <v>2</v>
      </c>
      <c r="I34" s="713">
        <f>SUM(D34:H34)</f>
        <v>88154</v>
      </c>
    </row>
    <row r="35" spans="2:9" ht="18.75">
      <c r="B35" s="1218"/>
      <c r="C35" s="4" t="s">
        <v>5</v>
      </c>
      <c r="D35" s="410">
        <v>76106</v>
      </c>
      <c r="E35" s="633">
        <v>5437</v>
      </c>
      <c r="F35" s="633">
        <v>24</v>
      </c>
      <c r="G35" s="633">
        <v>0</v>
      </c>
      <c r="H35" s="633">
        <v>0</v>
      </c>
      <c r="I35" s="713">
        <f>SUM(D35:H35)</f>
        <v>81567</v>
      </c>
    </row>
    <row r="36" spans="2:9" ht="18.75">
      <c r="B36" s="1218"/>
      <c r="C36" s="4" t="s">
        <v>6</v>
      </c>
      <c r="D36" s="410">
        <v>74055</v>
      </c>
      <c r="E36" s="633">
        <v>5404</v>
      </c>
      <c r="F36" s="633">
        <v>31</v>
      </c>
      <c r="G36" s="633">
        <v>0</v>
      </c>
      <c r="H36" s="633">
        <v>0</v>
      </c>
      <c r="I36" s="713">
        <f>SUM(D36:H36)</f>
        <v>79490</v>
      </c>
    </row>
    <row r="37" spans="2:9" ht="18.75">
      <c r="B37" s="1218"/>
      <c r="C37" s="4" t="s">
        <v>7</v>
      </c>
      <c r="D37" s="410">
        <v>73063</v>
      </c>
      <c r="E37" s="633">
        <v>9105</v>
      </c>
      <c r="F37" s="633">
        <v>39</v>
      </c>
      <c r="G37" s="633">
        <v>0</v>
      </c>
      <c r="H37" s="633">
        <v>0</v>
      </c>
      <c r="I37" s="713">
        <f>SUM(D37:H37)</f>
        <v>82207</v>
      </c>
    </row>
    <row r="38" spans="2:9" ht="18.75">
      <c r="B38" s="1218"/>
      <c r="C38" s="3" t="s">
        <v>8</v>
      </c>
      <c r="D38" s="418">
        <v>70167</v>
      </c>
      <c r="E38" s="635">
        <v>7338</v>
      </c>
      <c r="F38" s="635">
        <v>28</v>
      </c>
      <c r="G38" s="635">
        <v>0</v>
      </c>
      <c r="H38" s="635">
        <v>1</v>
      </c>
      <c r="I38" s="713">
        <f>SUM(D38:H38)</f>
        <v>77534</v>
      </c>
    </row>
    <row r="39" spans="2:9" ht="18.75">
      <c r="B39" s="1218"/>
      <c r="C39" s="3" t="s">
        <v>9</v>
      </c>
      <c r="D39" s="418">
        <v>65319</v>
      </c>
      <c r="E39" s="418">
        <v>6624</v>
      </c>
      <c r="F39" s="418">
        <v>26</v>
      </c>
      <c r="G39" s="635">
        <v>0</v>
      </c>
      <c r="H39" s="635">
        <v>2</v>
      </c>
      <c r="I39" s="713">
        <f>SUM(D39:H39)</f>
        <v>71971</v>
      </c>
    </row>
    <row r="40" spans="2:9" ht="19.5" thickBot="1">
      <c r="B40" s="1219"/>
      <c r="C40" s="5" t="s">
        <v>15</v>
      </c>
      <c r="D40" s="624">
        <f>SUM(D34:D39)</f>
        <v>441396</v>
      </c>
      <c r="E40" s="624">
        <f>SUM(E34:E39)</f>
        <v>39340</v>
      </c>
      <c r="F40" s="624">
        <f>SUM(F34:F39)</f>
        <v>182</v>
      </c>
      <c r="G40" s="624">
        <f>SUM(G34:G39)</f>
        <v>0</v>
      </c>
      <c r="H40" s="624">
        <f>SUM(H34:H39)</f>
        <v>5</v>
      </c>
      <c r="I40" s="715">
        <f>SUM(I34:I39)</f>
        <v>480923</v>
      </c>
    </row>
    <row r="41" ht="19.5" thickTop="1"/>
    <row r="42" spans="2:9" ht="18.75">
      <c r="B42" s="1166" t="s">
        <v>496</v>
      </c>
      <c r="C42" s="1166"/>
      <c r="D42" s="1166"/>
      <c r="E42" s="1166"/>
      <c r="F42" s="1166"/>
      <c r="G42" s="1166"/>
      <c r="H42" s="1166"/>
      <c r="I42" s="1166"/>
    </row>
    <row r="43" ht="19.5" thickBot="1"/>
    <row r="44" spans="2:9" ht="20.25" customHeight="1" thickTop="1">
      <c r="B44" s="1233" t="s">
        <v>39</v>
      </c>
      <c r="C44" s="1267" t="s">
        <v>50</v>
      </c>
      <c r="D44" s="1263" t="s">
        <v>44</v>
      </c>
      <c r="E44" s="1226" t="s">
        <v>45</v>
      </c>
      <c r="F44" s="1226" t="s">
        <v>46</v>
      </c>
      <c r="G44" s="1226" t="s">
        <v>47</v>
      </c>
      <c r="H44" s="1257" t="s">
        <v>48</v>
      </c>
      <c r="I44" s="1226" t="s">
        <v>15</v>
      </c>
    </row>
    <row r="45" spans="2:9" ht="19.5" thickBot="1">
      <c r="B45" s="1234"/>
      <c r="C45" s="1268"/>
      <c r="D45" s="1264"/>
      <c r="E45" s="1227"/>
      <c r="F45" s="1227"/>
      <c r="G45" s="1227"/>
      <c r="H45" s="1258"/>
      <c r="I45" s="1227"/>
    </row>
    <row r="46" spans="2:9" ht="18.75">
      <c r="B46" s="1217" t="s">
        <v>59</v>
      </c>
      <c r="C46" s="4" t="s">
        <v>10</v>
      </c>
      <c r="D46" s="410">
        <v>68393</v>
      </c>
      <c r="E46" s="633">
        <v>11016</v>
      </c>
      <c r="F46" s="633">
        <v>30</v>
      </c>
      <c r="G46" s="633">
        <v>0</v>
      </c>
      <c r="H46" s="633">
        <v>1</v>
      </c>
      <c r="I46" s="716">
        <f>SUM(D46:H46)</f>
        <v>79440</v>
      </c>
    </row>
    <row r="47" spans="2:9" ht="18.75">
      <c r="B47" s="1218"/>
      <c r="C47" s="3" t="s">
        <v>11</v>
      </c>
      <c r="D47" s="418">
        <v>57991</v>
      </c>
      <c r="E47" s="418">
        <v>7742</v>
      </c>
      <c r="F47" s="635">
        <v>12</v>
      </c>
      <c r="G47" s="635">
        <v>0</v>
      </c>
      <c r="H47" s="635">
        <v>1</v>
      </c>
      <c r="I47" s="716">
        <f>SUM(D47:H47)</f>
        <v>65746</v>
      </c>
    </row>
    <row r="48" spans="2:9" ht="18.75">
      <c r="B48" s="1218"/>
      <c r="C48" s="3" t="s">
        <v>12</v>
      </c>
      <c r="D48" s="418">
        <v>49100</v>
      </c>
      <c r="E48" s="418">
        <v>5516</v>
      </c>
      <c r="F48" s="635">
        <v>10</v>
      </c>
      <c r="G48" s="635">
        <v>0</v>
      </c>
      <c r="H48" s="635">
        <v>0</v>
      </c>
      <c r="I48" s="716">
        <f>SUM(D48:H48)</f>
        <v>54626</v>
      </c>
    </row>
    <row r="49" spans="2:9" ht="19.5" thickBot="1">
      <c r="B49" s="1219"/>
      <c r="C49" s="5" t="s">
        <v>15</v>
      </c>
      <c r="D49" s="624">
        <f>SUM(D46:D48)</f>
        <v>175484</v>
      </c>
      <c r="E49" s="624">
        <f>SUM(E46:E48)</f>
        <v>24274</v>
      </c>
      <c r="F49" s="624">
        <f>SUM(F46:F48)</f>
        <v>52</v>
      </c>
      <c r="G49" s="624">
        <f>SUM(G46:G48)</f>
        <v>0</v>
      </c>
      <c r="H49" s="624">
        <f>SUM(H46:H48)</f>
        <v>2</v>
      </c>
      <c r="I49" s="624">
        <f>SUM(I46:I48)</f>
        <v>199812</v>
      </c>
    </row>
    <row r="50" ht="19.5" thickTop="1"/>
    <row r="51" spans="2:9" ht="18.75">
      <c r="B51" s="1166" t="s">
        <v>497</v>
      </c>
      <c r="C51" s="1166"/>
      <c r="D51" s="1166"/>
      <c r="E51" s="1166"/>
      <c r="F51" s="1166"/>
      <c r="G51" s="1166"/>
      <c r="H51" s="1166"/>
      <c r="I51" s="1166"/>
    </row>
    <row r="52" ht="19.5" thickBot="1"/>
    <row r="53" spans="2:9" ht="20.25" customHeight="1" thickTop="1">
      <c r="B53" s="1233" t="s">
        <v>39</v>
      </c>
      <c r="C53" s="1261" t="s">
        <v>50</v>
      </c>
      <c r="D53" s="1263" t="s">
        <v>44</v>
      </c>
      <c r="E53" s="1226" t="s">
        <v>45</v>
      </c>
      <c r="F53" s="1226" t="s">
        <v>46</v>
      </c>
      <c r="G53" s="1226" t="s">
        <v>47</v>
      </c>
      <c r="H53" s="1257" t="s">
        <v>48</v>
      </c>
      <c r="I53" s="1259" t="s">
        <v>15</v>
      </c>
    </row>
    <row r="54" spans="2:9" ht="19.5" thickBot="1">
      <c r="B54" s="1234"/>
      <c r="C54" s="1262"/>
      <c r="D54" s="1264"/>
      <c r="E54" s="1227"/>
      <c r="F54" s="1227"/>
      <c r="G54" s="1227"/>
      <c r="H54" s="1258"/>
      <c r="I54" s="1260"/>
    </row>
    <row r="55" spans="2:9" ht="18.75">
      <c r="B55" s="1217" t="s">
        <v>18</v>
      </c>
      <c r="C55" s="4" t="s">
        <v>13</v>
      </c>
      <c r="D55" s="410">
        <v>43541</v>
      </c>
      <c r="E55" s="633">
        <v>2763</v>
      </c>
      <c r="F55" s="633">
        <v>11</v>
      </c>
      <c r="G55" s="633">
        <v>0</v>
      </c>
      <c r="H55" s="633">
        <v>0</v>
      </c>
      <c r="I55" s="713">
        <f>SUM(D55:H55)</f>
        <v>46315</v>
      </c>
    </row>
    <row r="56" spans="2:9" ht="18.75">
      <c r="B56" s="1218"/>
      <c r="C56" s="3" t="s">
        <v>51</v>
      </c>
      <c r="D56" s="418">
        <v>27533</v>
      </c>
      <c r="E56" s="635">
        <v>292</v>
      </c>
      <c r="F56" s="635">
        <v>5</v>
      </c>
      <c r="G56" s="635">
        <v>0</v>
      </c>
      <c r="H56" s="635">
        <v>1</v>
      </c>
      <c r="I56" s="713">
        <f aca="true" t="shared" si="1" ref="I56:I61">SUM(D56:H56)</f>
        <v>27831</v>
      </c>
    </row>
    <row r="57" spans="2:9" ht="18.75">
      <c r="B57" s="1218"/>
      <c r="C57" s="3" t="s">
        <v>52</v>
      </c>
      <c r="D57" s="418">
        <v>10377</v>
      </c>
      <c r="E57" s="635">
        <v>132</v>
      </c>
      <c r="F57" s="635">
        <v>1</v>
      </c>
      <c r="G57" s="635">
        <v>0</v>
      </c>
      <c r="H57" s="635">
        <v>0</v>
      </c>
      <c r="I57" s="713">
        <f t="shared" si="1"/>
        <v>10510</v>
      </c>
    </row>
    <row r="58" spans="2:9" ht="18.75">
      <c r="B58" s="1218"/>
      <c r="C58" s="3" t="s">
        <v>53</v>
      </c>
      <c r="D58" s="418">
        <v>2184</v>
      </c>
      <c r="E58" s="635">
        <v>37</v>
      </c>
      <c r="F58" s="635">
        <v>2</v>
      </c>
      <c r="G58" s="635">
        <v>0</v>
      </c>
      <c r="H58" s="635">
        <v>0</v>
      </c>
      <c r="I58" s="713">
        <f t="shared" si="1"/>
        <v>2223</v>
      </c>
    </row>
    <row r="59" spans="2:9" ht="18.75">
      <c r="B59" s="1218"/>
      <c r="C59" s="7" t="s">
        <v>260</v>
      </c>
      <c r="D59" s="437">
        <v>13472</v>
      </c>
      <c r="E59" s="663">
        <v>488</v>
      </c>
      <c r="F59" s="663">
        <v>11</v>
      </c>
      <c r="G59" s="663">
        <v>0</v>
      </c>
      <c r="H59" s="663">
        <v>1</v>
      </c>
      <c r="I59" s="713">
        <f t="shared" si="1"/>
        <v>13972</v>
      </c>
    </row>
    <row r="60" spans="2:9" ht="18.75">
      <c r="B60" s="1218"/>
      <c r="C60" s="7" t="s">
        <v>55</v>
      </c>
      <c r="D60" s="437">
        <v>3933</v>
      </c>
      <c r="E60" s="663">
        <v>107</v>
      </c>
      <c r="F60" s="663">
        <v>1</v>
      </c>
      <c r="G60" s="663">
        <v>0</v>
      </c>
      <c r="H60" s="663">
        <v>0</v>
      </c>
      <c r="I60" s="713">
        <f t="shared" si="1"/>
        <v>4041</v>
      </c>
    </row>
    <row r="61" spans="2:9" ht="18.75">
      <c r="B61" s="1218"/>
      <c r="C61" s="7" t="s">
        <v>56</v>
      </c>
      <c r="D61" s="437">
        <v>10261</v>
      </c>
      <c r="E61" s="663">
        <v>402</v>
      </c>
      <c r="F61" s="663">
        <v>4</v>
      </c>
      <c r="G61" s="663">
        <v>0</v>
      </c>
      <c r="H61" s="663">
        <v>0</v>
      </c>
      <c r="I61" s="713">
        <f t="shared" si="1"/>
        <v>10667</v>
      </c>
    </row>
    <row r="62" spans="2:9" ht="19.5" thickBot="1">
      <c r="B62" s="1219"/>
      <c r="C62" s="5" t="s">
        <v>15</v>
      </c>
      <c r="D62" s="624">
        <f aca="true" t="shared" si="2" ref="D62:I62">SUM(D55:D61)</f>
        <v>111301</v>
      </c>
      <c r="E62" s="624">
        <f t="shared" si="2"/>
        <v>4221</v>
      </c>
      <c r="F62" s="624">
        <f t="shared" si="2"/>
        <v>35</v>
      </c>
      <c r="G62" s="624">
        <f t="shared" si="2"/>
        <v>0</v>
      </c>
      <c r="H62" s="624">
        <f t="shared" si="2"/>
        <v>2</v>
      </c>
      <c r="I62" s="715">
        <f t="shared" si="2"/>
        <v>115559</v>
      </c>
    </row>
    <row r="63" ht="19.5" thickTop="1">
      <c r="I63" s="1" t="s">
        <v>220</v>
      </c>
    </row>
    <row r="65" spans="2:16" ht="18.75">
      <c r="B65" s="1166" t="s">
        <v>222</v>
      </c>
      <c r="C65" s="1166"/>
      <c r="D65" s="1166"/>
      <c r="E65" s="1166"/>
      <c r="F65" s="1166"/>
      <c r="G65" s="1166"/>
      <c r="H65" s="1166"/>
      <c r="I65" s="1166"/>
      <c r="J65" s="1166"/>
      <c r="K65" s="1166"/>
      <c r="L65" s="1166"/>
      <c r="M65" s="1166"/>
      <c r="N65" s="1166"/>
      <c r="O65" s="1166"/>
      <c r="P65" s="1166"/>
    </row>
  </sheetData>
  <sheetProtection/>
  <mergeCells count="43">
    <mergeCell ref="B65:P65"/>
    <mergeCell ref="B2:F2"/>
    <mergeCell ref="B12:H12"/>
    <mergeCell ref="B21:I21"/>
    <mergeCell ref="B30:I30"/>
    <mergeCell ref="B42:I42"/>
    <mergeCell ref="H23:H24"/>
    <mergeCell ref="I23:I24"/>
    <mergeCell ref="B25:B28"/>
    <mergeCell ref="B32:B33"/>
    <mergeCell ref="C32:C33"/>
    <mergeCell ref="D32:D33"/>
    <mergeCell ref="E32:E33"/>
    <mergeCell ref="F32:F33"/>
    <mergeCell ref="G32:G33"/>
    <mergeCell ref="H32:H33"/>
    <mergeCell ref="G23:G24"/>
    <mergeCell ref="I32:I33"/>
    <mergeCell ref="B34:B40"/>
    <mergeCell ref="B44:B45"/>
    <mergeCell ref="C44:C45"/>
    <mergeCell ref="D44:D45"/>
    <mergeCell ref="E44:E45"/>
    <mergeCell ref="F44:F45"/>
    <mergeCell ref="G44:G45"/>
    <mergeCell ref="H44:H45"/>
    <mergeCell ref="I44:I45"/>
    <mergeCell ref="B23:B24"/>
    <mergeCell ref="C23:C24"/>
    <mergeCell ref="D23:D24"/>
    <mergeCell ref="E23:E24"/>
    <mergeCell ref="F23:F24"/>
    <mergeCell ref="G53:G54"/>
    <mergeCell ref="H53:H54"/>
    <mergeCell ref="I53:I54"/>
    <mergeCell ref="B55:B62"/>
    <mergeCell ref="B46:B49"/>
    <mergeCell ref="B53:B54"/>
    <mergeCell ref="C53:C54"/>
    <mergeCell ref="D53:D54"/>
    <mergeCell ref="E53:E54"/>
    <mergeCell ref="F53:F54"/>
    <mergeCell ref="B51:I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183"/>
  <sheetViews>
    <sheetView rightToLeft="1" zoomScalePageLayoutView="0" workbookViewId="0" topLeftCell="A1">
      <selection activeCell="B183" sqref="B183:P183"/>
    </sheetView>
  </sheetViews>
  <sheetFormatPr defaultColWidth="9.140625" defaultRowHeight="15"/>
  <cols>
    <col min="1" max="1" width="6.8515625" style="1" customWidth="1"/>
    <col min="2" max="2" width="31.00390625" style="1" customWidth="1"/>
    <col min="3" max="3" width="29.8515625" style="1" customWidth="1"/>
    <col min="4" max="4" width="23.00390625" style="1" customWidth="1"/>
    <col min="5" max="6" width="16.7109375" style="1" customWidth="1"/>
    <col min="7" max="7" width="9.140625" style="1" customWidth="1"/>
    <col min="8" max="8" width="13.8515625" style="1" customWidth="1"/>
    <col min="9" max="9" width="16.7109375" style="1" customWidth="1"/>
    <col min="10" max="11" width="9.140625" style="1" customWidth="1"/>
    <col min="12" max="13" width="9.8515625" style="1" bestFit="1" customWidth="1"/>
    <col min="14" max="16384" width="9.140625" style="1" customWidth="1"/>
  </cols>
  <sheetData>
    <row r="2" spans="2:5" ht="18.75">
      <c r="B2" s="1207" t="s">
        <v>509</v>
      </c>
      <c r="C2" s="1207"/>
      <c r="D2" s="1207"/>
      <c r="E2" s="1207"/>
    </row>
    <row r="3" ht="19.5" thickBot="1">
      <c r="B3" s="2"/>
    </row>
    <row r="4" spans="2:3" ht="20.25" thickBot="1" thickTop="1">
      <c r="B4" s="680" t="s">
        <v>57</v>
      </c>
      <c r="C4" s="681" t="s">
        <v>32</v>
      </c>
    </row>
    <row r="5" spans="2:8" ht="19.5" thickTop="1">
      <c r="B5" s="686" t="s">
        <v>44</v>
      </c>
      <c r="C5" s="725">
        <v>0.742</v>
      </c>
      <c r="D5" s="718"/>
      <c r="E5" s="719"/>
      <c r="F5" s="718"/>
      <c r="G5" s="718"/>
      <c r="H5" s="674"/>
    </row>
    <row r="6" spans="2:8" ht="18.75">
      <c r="B6" s="721" t="s">
        <v>58</v>
      </c>
      <c r="C6" s="682">
        <v>0.159</v>
      </c>
      <c r="D6" s="720"/>
      <c r="E6" s="720"/>
      <c r="F6" s="720"/>
      <c r="G6" s="674"/>
      <c r="H6" s="674"/>
    </row>
    <row r="7" spans="2:8" ht="18.75">
      <c r="B7" s="722" t="s">
        <v>261</v>
      </c>
      <c r="C7" s="683">
        <v>0.001</v>
      </c>
      <c r="D7" s="674"/>
      <c r="E7" s="674"/>
      <c r="F7" s="674"/>
      <c r="G7" s="674"/>
      <c r="H7" s="674"/>
    </row>
    <row r="8" spans="2:3" ht="19.5" thickBot="1">
      <c r="B8" s="723" t="s">
        <v>47</v>
      </c>
      <c r="C8" s="724">
        <v>0.098</v>
      </c>
    </row>
    <row r="9" spans="2:3" ht="20.25" thickBot="1" thickTop="1">
      <c r="B9" s="671" t="s">
        <v>15</v>
      </c>
      <c r="C9" s="726">
        <f>SUM(C5:C8)</f>
        <v>1</v>
      </c>
    </row>
    <row r="10" ht="19.5" thickTop="1"/>
    <row r="11" spans="2:6" ht="18.75">
      <c r="B11" s="1207" t="s">
        <v>510</v>
      </c>
      <c r="C11" s="1207"/>
      <c r="D11" s="1207"/>
      <c r="E11" s="1207"/>
      <c r="F11" s="1207"/>
    </row>
    <row r="12" ht="19.5" thickBot="1"/>
    <row r="13" spans="2:8" ht="57.75" thickBot="1" thickTop="1">
      <c r="B13" s="727" t="s">
        <v>49</v>
      </c>
      <c r="C13" s="736" t="s">
        <v>44</v>
      </c>
      <c r="D13" s="728" t="s">
        <v>45</v>
      </c>
      <c r="E13" s="728" t="s">
        <v>46</v>
      </c>
      <c r="F13" s="728" t="s">
        <v>47</v>
      </c>
      <c r="G13" s="728" t="s">
        <v>48</v>
      </c>
      <c r="H13" s="733" t="s">
        <v>15</v>
      </c>
    </row>
    <row r="14" spans="2:8" ht="19.5" thickTop="1">
      <c r="B14" s="738" t="s">
        <v>24</v>
      </c>
      <c r="C14" s="730">
        <v>0.052</v>
      </c>
      <c r="D14" s="450">
        <v>0.004</v>
      </c>
      <c r="E14" s="450">
        <v>0</v>
      </c>
      <c r="F14" s="450">
        <v>0.098</v>
      </c>
      <c r="G14" s="450">
        <v>0</v>
      </c>
      <c r="H14" s="700">
        <f>SUM(C14:G14)</f>
        <v>0.154</v>
      </c>
    </row>
    <row r="15" spans="2:8" ht="37.5">
      <c r="B15" s="739" t="s">
        <v>38</v>
      </c>
      <c r="C15" s="187">
        <v>0.36</v>
      </c>
      <c r="D15" s="452">
        <v>0.089</v>
      </c>
      <c r="E15" s="452">
        <v>0</v>
      </c>
      <c r="F15" s="452">
        <v>0</v>
      </c>
      <c r="G15" s="452">
        <v>0</v>
      </c>
      <c r="H15" s="703">
        <f>SUM(C15:G15)</f>
        <v>0.44899999999999995</v>
      </c>
    </row>
    <row r="16" spans="2:8" ht="37.5">
      <c r="B16" s="739" t="s">
        <v>37</v>
      </c>
      <c r="C16" s="187">
        <v>0.164</v>
      </c>
      <c r="D16" s="452">
        <v>0.056</v>
      </c>
      <c r="E16" s="452">
        <v>0</v>
      </c>
      <c r="F16" s="452">
        <v>0</v>
      </c>
      <c r="G16" s="452">
        <v>0</v>
      </c>
      <c r="H16" s="703">
        <f>SUM(C16:G16)</f>
        <v>0.22</v>
      </c>
    </row>
    <row r="17" spans="2:8" ht="19.5" thickBot="1">
      <c r="B17" s="740" t="s">
        <v>25</v>
      </c>
      <c r="C17" s="731">
        <v>0.166</v>
      </c>
      <c r="D17" s="454">
        <v>0.01</v>
      </c>
      <c r="E17" s="454">
        <v>0</v>
      </c>
      <c r="F17" s="454">
        <v>0</v>
      </c>
      <c r="G17" s="454">
        <v>0</v>
      </c>
      <c r="H17" s="706">
        <f>SUM(C17:G17)</f>
        <v>0.17600000000000002</v>
      </c>
    </row>
    <row r="18" spans="2:8" ht="20.25" thickBot="1" thickTop="1">
      <c r="B18" s="741" t="s">
        <v>15</v>
      </c>
      <c r="C18" s="737">
        <f aca="true" t="shared" si="0" ref="C18:H18">SUM(C14:C17)</f>
        <v>0.742</v>
      </c>
      <c r="D18" s="735">
        <f t="shared" si="0"/>
        <v>0.159</v>
      </c>
      <c r="E18" s="735">
        <f t="shared" si="0"/>
        <v>0</v>
      </c>
      <c r="F18" s="735">
        <f t="shared" si="0"/>
        <v>0.098</v>
      </c>
      <c r="G18" s="735">
        <f t="shared" si="0"/>
        <v>0</v>
      </c>
      <c r="H18" s="734">
        <f t="shared" si="0"/>
        <v>0.999</v>
      </c>
    </row>
    <row r="19" ht="19.5" thickTop="1"/>
    <row r="20" spans="2:9" ht="18.75">
      <c r="B20" s="1166" t="s">
        <v>503</v>
      </c>
      <c r="C20" s="1166"/>
      <c r="D20" s="1166"/>
      <c r="E20" s="1166"/>
      <c r="F20" s="1166"/>
      <c r="G20" s="1166"/>
      <c r="H20" s="1166"/>
      <c r="I20" s="1166"/>
    </row>
    <row r="21" ht="19.5" thickBot="1"/>
    <row r="22" spans="2:9" ht="19.5" thickTop="1">
      <c r="B22" s="1233" t="s">
        <v>39</v>
      </c>
      <c r="C22" s="1267" t="s">
        <v>50</v>
      </c>
      <c r="D22" s="1226" t="s">
        <v>44</v>
      </c>
      <c r="E22" s="1226" t="s">
        <v>45</v>
      </c>
      <c r="F22" s="1226">
        <v>0</v>
      </c>
      <c r="G22" s="1226" t="s">
        <v>47</v>
      </c>
      <c r="H22" s="1226" t="s">
        <v>48</v>
      </c>
      <c r="I22" s="1265" t="s">
        <v>15</v>
      </c>
    </row>
    <row r="23" spans="2:9" ht="19.5" thickBot="1">
      <c r="B23" s="1234"/>
      <c r="C23" s="1268"/>
      <c r="D23" s="1227"/>
      <c r="E23" s="1227"/>
      <c r="F23" s="1227"/>
      <c r="G23" s="1227"/>
      <c r="H23" s="1227"/>
      <c r="I23" s="1266"/>
    </row>
    <row r="24" spans="2:9" ht="18.75">
      <c r="B24" s="1217" t="s">
        <v>42</v>
      </c>
      <c r="C24" s="743" t="s">
        <v>40</v>
      </c>
      <c r="D24" s="496">
        <v>0</v>
      </c>
      <c r="E24" s="496">
        <v>23</v>
      </c>
      <c r="F24" s="496">
        <v>0</v>
      </c>
      <c r="G24" s="496">
        <v>10111</v>
      </c>
      <c r="H24" s="496">
        <v>0</v>
      </c>
      <c r="I24" s="749">
        <f>SUM(D24:H24)</f>
        <v>10134</v>
      </c>
    </row>
    <row r="25" spans="2:9" ht="18.75">
      <c r="B25" s="1218"/>
      <c r="C25" s="744" t="s">
        <v>41</v>
      </c>
      <c r="D25" s="500">
        <v>618</v>
      </c>
      <c r="E25" s="500">
        <v>554</v>
      </c>
      <c r="F25" s="500">
        <v>0</v>
      </c>
      <c r="G25" s="500">
        <v>14678</v>
      </c>
      <c r="H25" s="500">
        <v>0</v>
      </c>
      <c r="I25" s="750">
        <f>SUM(D25:H25)</f>
        <v>15850</v>
      </c>
    </row>
    <row r="26" spans="2:9" ht="19.5" thickBot="1">
      <c r="B26" s="1218"/>
      <c r="C26" s="745" t="s">
        <v>4</v>
      </c>
      <c r="D26" s="506">
        <v>15527</v>
      </c>
      <c r="E26" s="506">
        <v>629</v>
      </c>
      <c r="F26" s="506">
        <v>2</v>
      </c>
      <c r="G26" s="506">
        <v>5594</v>
      </c>
      <c r="H26" s="506">
        <v>19</v>
      </c>
      <c r="I26" s="751">
        <f>SUM(D26:H26)</f>
        <v>21771</v>
      </c>
    </row>
    <row r="27" spans="2:9" ht="20.25" thickBot="1" thickTop="1">
      <c r="B27" s="1219"/>
      <c r="C27" s="742" t="s">
        <v>15</v>
      </c>
      <c r="D27" s="511">
        <f>SUM(D24:D26)</f>
        <v>16145</v>
      </c>
      <c r="E27" s="511">
        <f>SUM(E24:E26)</f>
        <v>1206</v>
      </c>
      <c r="F27" s="511">
        <f>SUM(F24:F26)</f>
        <v>2</v>
      </c>
      <c r="G27" s="511">
        <f>SUM(G24:G26)</f>
        <v>30383</v>
      </c>
      <c r="H27" s="511">
        <f>SUM(H24:H26)</f>
        <v>19</v>
      </c>
      <c r="I27" s="752">
        <f>SUM(I24:I26)</f>
        <v>47755</v>
      </c>
    </row>
    <row r="28" ht="19.5" thickTop="1"/>
    <row r="29" spans="2:9" ht="18.75">
      <c r="B29" s="1207" t="s">
        <v>504</v>
      </c>
      <c r="C29" s="1207"/>
      <c r="D29" s="1207"/>
      <c r="E29" s="1207"/>
      <c r="F29" s="1207"/>
      <c r="G29" s="1207"/>
      <c r="H29" s="1207"/>
      <c r="I29" s="1207"/>
    </row>
    <row r="30" ht="19.5" thickBot="1"/>
    <row r="31" spans="2:9" ht="19.5" thickTop="1">
      <c r="B31" s="1233" t="s">
        <v>39</v>
      </c>
      <c r="C31" s="1267" t="s">
        <v>50</v>
      </c>
      <c r="D31" s="1263" t="s">
        <v>44</v>
      </c>
      <c r="E31" s="1226" t="s">
        <v>45</v>
      </c>
      <c r="F31" s="1226" t="s">
        <v>46</v>
      </c>
      <c r="G31" s="1226" t="s">
        <v>47</v>
      </c>
      <c r="H31" s="1257" t="s">
        <v>48</v>
      </c>
      <c r="I31" s="1265" t="s">
        <v>15</v>
      </c>
    </row>
    <row r="32" spans="2:9" ht="19.5" thickBot="1">
      <c r="B32" s="1234"/>
      <c r="C32" s="1268"/>
      <c r="D32" s="1264"/>
      <c r="E32" s="1227"/>
      <c r="F32" s="1227"/>
      <c r="G32" s="1227"/>
      <c r="H32" s="1258"/>
      <c r="I32" s="1266"/>
    </row>
    <row r="33" spans="2:9" ht="18.75">
      <c r="B33" s="1217" t="s">
        <v>43</v>
      </c>
      <c r="C33" s="753" t="s">
        <v>13</v>
      </c>
      <c r="D33" s="496">
        <v>22550</v>
      </c>
      <c r="E33" s="496">
        <v>3663</v>
      </c>
      <c r="F33" s="496">
        <v>25</v>
      </c>
      <c r="G33" s="496">
        <v>0</v>
      </c>
      <c r="H33" s="496">
        <v>0</v>
      </c>
      <c r="I33" s="749">
        <f>SUM(D33:H33)</f>
        <v>26238</v>
      </c>
    </row>
    <row r="34" spans="2:9" ht="18.75">
      <c r="B34" s="1218"/>
      <c r="C34" s="754" t="s">
        <v>5</v>
      </c>
      <c r="D34" s="500">
        <v>19649</v>
      </c>
      <c r="E34" s="500">
        <v>3818</v>
      </c>
      <c r="F34" s="500">
        <v>18</v>
      </c>
      <c r="G34" s="500">
        <v>0</v>
      </c>
      <c r="H34" s="500">
        <v>0</v>
      </c>
      <c r="I34" s="750">
        <f>SUM(D34:H34)</f>
        <v>23485</v>
      </c>
    </row>
    <row r="35" spans="2:9" ht="18.75">
      <c r="B35" s="1218"/>
      <c r="C35" s="754" t="s">
        <v>6</v>
      </c>
      <c r="D35" s="500">
        <v>17814</v>
      </c>
      <c r="E35" s="500">
        <v>3597</v>
      </c>
      <c r="F35" s="500">
        <v>24</v>
      </c>
      <c r="G35" s="500">
        <v>0</v>
      </c>
      <c r="H35" s="500">
        <v>0</v>
      </c>
      <c r="I35" s="750">
        <f>SUM(D35:H35)</f>
        <v>21435</v>
      </c>
    </row>
    <row r="36" spans="2:9" ht="18.75">
      <c r="B36" s="1218"/>
      <c r="C36" s="754" t="s">
        <v>7</v>
      </c>
      <c r="D36" s="500">
        <v>17966</v>
      </c>
      <c r="E36" s="500">
        <v>6835</v>
      </c>
      <c r="F36" s="500">
        <v>30</v>
      </c>
      <c r="G36" s="500">
        <v>0</v>
      </c>
      <c r="H36" s="500">
        <v>0</v>
      </c>
      <c r="I36" s="750">
        <f>SUM(D36:H36)</f>
        <v>24831</v>
      </c>
    </row>
    <row r="37" spans="2:9" ht="18.75">
      <c r="B37" s="1218"/>
      <c r="C37" s="754" t="s">
        <v>8</v>
      </c>
      <c r="D37" s="500">
        <v>16782</v>
      </c>
      <c r="E37" s="500">
        <v>5218</v>
      </c>
      <c r="F37" s="500">
        <v>16</v>
      </c>
      <c r="G37" s="500">
        <v>0</v>
      </c>
      <c r="H37" s="500">
        <v>0</v>
      </c>
      <c r="I37" s="750">
        <f>SUM(D37:H37)</f>
        <v>22016</v>
      </c>
    </row>
    <row r="38" spans="2:9" ht="19.5" thickBot="1">
      <c r="B38" s="1218"/>
      <c r="C38" s="755" t="s">
        <v>9</v>
      </c>
      <c r="D38" s="506">
        <v>16892</v>
      </c>
      <c r="E38" s="506">
        <v>4556</v>
      </c>
      <c r="F38" s="506">
        <v>16</v>
      </c>
      <c r="G38" s="506">
        <v>0</v>
      </c>
      <c r="H38" s="506">
        <v>0</v>
      </c>
      <c r="I38" s="751">
        <f>SUM(D38:H38)</f>
        <v>21464</v>
      </c>
    </row>
    <row r="39" spans="2:9" ht="20.25" thickBot="1" thickTop="1">
      <c r="B39" s="1219"/>
      <c r="C39" s="658" t="s">
        <v>15</v>
      </c>
      <c r="D39" s="511">
        <f aca="true" t="shared" si="1" ref="D39:I39">SUM(D33:D38)</f>
        <v>111653</v>
      </c>
      <c r="E39" s="511">
        <f t="shared" si="1"/>
        <v>27687</v>
      </c>
      <c r="F39" s="511">
        <f t="shared" si="1"/>
        <v>129</v>
      </c>
      <c r="G39" s="511">
        <f t="shared" si="1"/>
        <v>0</v>
      </c>
      <c r="H39" s="511">
        <f t="shared" si="1"/>
        <v>0</v>
      </c>
      <c r="I39" s="752">
        <f t="shared" si="1"/>
        <v>139469</v>
      </c>
    </row>
    <row r="40" ht="19.5" thickTop="1"/>
    <row r="41" spans="2:9" ht="18.75">
      <c r="B41" s="1207" t="s">
        <v>505</v>
      </c>
      <c r="C41" s="1207"/>
      <c r="D41" s="1207"/>
      <c r="E41" s="1207"/>
      <c r="F41" s="1207"/>
      <c r="G41" s="1207"/>
      <c r="H41" s="1207"/>
      <c r="I41" s="1207"/>
    </row>
    <row r="42" ht="19.5" thickBot="1"/>
    <row r="43" spans="2:9" ht="19.5" thickTop="1">
      <c r="B43" s="1233" t="s">
        <v>39</v>
      </c>
      <c r="C43" s="1267" t="s">
        <v>50</v>
      </c>
      <c r="D43" s="1263" t="s">
        <v>44</v>
      </c>
      <c r="E43" s="1226" t="s">
        <v>45</v>
      </c>
      <c r="F43" s="1226" t="s">
        <v>46</v>
      </c>
      <c r="G43" s="1226" t="s">
        <v>47</v>
      </c>
      <c r="H43" s="1257" t="s">
        <v>48</v>
      </c>
      <c r="I43" s="1259" t="s">
        <v>15</v>
      </c>
    </row>
    <row r="44" spans="2:9" ht="19.5" thickBot="1">
      <c r="B44" s="1234"/>
      <c r="C44" s="1268"/>
      <c r="D44" s="1264"/>
      <c r="E44" s="1227"/>
      <c r="F44" s="1227"/>
      <c r="G44" s="1227"/>
      <c r="H44" s="1258"/>
      <c r="I44" s="1260"/>
    </row>
    <row r="45" spans="2:9" ht="18.75">
      <c r="B45" s="1217" t="s">
        <v>59</v>
      </c>
      <c r="C45" s="743" t="s">
        <v>10</v>
      </c>
      <c r="D45" s="496">
        <v>19522</v>
      </c>
      <c r="E45" s="496">
        <v>8304</v>
      </c>
      <c r="F45" s="496">
        <v>21</v>
      </c>
      <c r="G45" s="496">
        <v>0</v>
      </c>
      <c r="H45" s="496">
        <v>0</v>
      </c>
      <c r="I45" s="758">
        <f>SUM(D45:H45)</f>
        <v>27847</v>
      </c>
    </row>
    <row r="46" spans="2:9" ht="18.75">
      <c r="B46" s="1218"/>
      <c r="C46" s="744" t="s">
        <v>11</v>
      </c>
      <c r="D46" s="500">
        <v>16143</v>
      </c>
      <c r="E46" s="500">
        <v>5333</v>
      </c>
      <c r="F46" s="500">
        <v>9</v>
      </c>
      <c r="G46" s="500">
        <v>0</v>
      </c>
      <c r="H46" s="500">
        <v>0</v>
      </c>
      <c r="I46" s="759">
        <f>SUM(D46:H46)</f>
        <v>21485</v>
      </c>
    </row>
    <row r="47" spans="2:9" ht="19.5" thickBot="1">
      <c r="B47" s="1218"/>
      <c r="C47" s="745" t="s">
        <v>12</v>
      </c>
      <c r="D47" s="506">
        <v>15144</v>
      </c>
      <c r="E47" s="506">
        <v>3626</v>
      </c>
      <c r="F47" s="506">
        <v>3</v>
      </c>
      <c r="G47" s="506">
        <v>0</v>
      </c>
      <c r="H47" s="506">
        <v>0</v>
      </c>
      <c r="I47" s="760">
        <f>SUM(D47:H47)</f>
        <v>18773</v>
      </c>
    </row>
    <row r="48" spans="2:9" ht="20.25" thickBot="1" thickTop="1">
      <c r="B48" s="1219"/>
      <c r="C48" s="742" t="s">
        <v>15</v>
      </c>
      <c r="D48" s="756">
        <f>SUM(D45:D47)</f>
        <v>50809</v>
      </c>
      <c r="E48" s="756">
        <f>SUM(E45:E47)</f>
        <v>17263</v>
      </c>
      <c r="F48" s="756">
        <f>SUM(F45:F47)</f>
        <v>33</v>
      </c>
      <c r="G48" s="756">
        <f>SUM(G45:G47)</f>
        <v>0</v>
      </c>
      <c r="H48" s="756">
        <f>SUM(H45:H47)</f>
        <v>0</v>
      </c>
      <c r="I48" s="757">
        <f>SUM(I45:I47)</f>
        <v>68105</v>
      </c>
    </row>
    <row r="49" ht="19.5" thickTop="1"/>
    <row r="50" spans="2:9" ht="18.75">
      <c r="B50" s="1166" t="s">
        <v>506</v>
      </c>
      <c r="C50" s="1166"/>
      <c r="D50" s="1166"/>
      <c r="E50" s="1166"/>
      <c r="F50" s="1166"/>
      <c r="G50" s="1166"/>
      <c r="H50" s="1166"/>
      <c r="I50" s="1166"/>
    </row>
    <row r="51" ht="19.5" thickBot="1"/>
    <row r="52" spans="2:9" ht="19.5" thickTop="1">
      <c r="B52" s="1233" t="s">
        <v>39</v>
      </c>
      <c r="C52" s="1261" t="s">
        <v>50</v>
      </c>
      <c r="D52" s="1263" t="s">
        <v>44</v>
      </c>
      <c r="E52" s="1226" t="s">
        <v>45</v>
      </c>
      <c r="F52" s="1226" t="s">
        <v>46</v>
      </c>
      <c r="G52" s="1226" t="s">
        <v>47</v>
      </c>
      <c r="H52" s="1257" t="s">
        <v>48</v>
      </c>
      <c r="I52" s="1259" t="s">
        <v>15</v>
      </c>
    </row>
    <row r="53" spans="2:9" ht="19.5" thickBot="1">
      <c r="B53" s="1234"/>
      <c r="C53" s="1262"/>
      <c r="D53" s="1264"/>
      <c r="E53" s="1227"/>
      <c r="F53" s="1227"/>
      <c r="G53" s="1227"/>
      <c r="H53" s="1258"/>
      <c r="I53" s="1260"/>
    </row>
    <row r="54" spans="2:9" ht="18.75">
      <c r="B54" s="1217" t="s">
        <v>18</v>
      </c>
      <c r="C54" s="743" t="s">
        <v>13</v>
      </c>
      <c r="D54" s="496">
        <v>18521</v>
      </c>
      <c r="E54" s="496">
        <v>2277</v>
      </c>
      <c r="F54" s="496">
        <v>9</v>
      </c>
      <c r="G54" s="496">
        <v>0</v>
      </c>
      <c r="H54" s="496">
        <v>0</v>
      </c>
      <c r="I54" s="749">
        <f>SUM(D54:H54)</f>
        <v>20807</v>
      </c>
    </row>
    <row r="55" spans="2:9" ht="18.75">
      <c r="B55" s="1218"/>
      <c r="C55" s="744" t="s">
        <v>51</v>
      </c>
      <c r="D55" s="500">
        <v>9411</v>
      </c>
      <c r="E55" s="500">
        <v>154</v>
      </c>
      <c r="F55" s="500">
        <v>4</v>
      </c>
      <c r="G55" s="500">
        <v>0</v>
      </c>
      <c r="H55" s="500">
        <v>0</v>
      </c>
      <c r="I55" s="750">
        <f aca="true" t="shared" si="2" ref="I55:I60">SUM(D55:H55)</f>
        <v>9569</v>
      </c>
    </row>
    <row r="56" spans="2:9" ht="18.75">
      <c r="B56" s="1218"/>
      <c r="C56" s="744" t="s">
        <v>52</v>
      </c>
      <c r="D56" s="500">
        <v>6241</v>
      </c>
      <c r="E56" s="500">
        <v>111</v>
      </c>
      <c r="F56" s="500">
        <v>1</v>
      </c>
      <c r="G56" s="500">
        <v>0</v>
      </c>
      <c r="H56" s="500">
        <v>0</v>
      </c>
      <c r="I56" s="750">
        <f t="shared" si="2"/>
        <v>6353</v>
      </c>
    </row>
    <row r="57" spans="2:9" ht="18.75">
      <c r="B57" s="1218"/>
      <c r="C57" s="744" t="s">
        <v>53</v>
      </c>
      <c r="D57" s="500">
        <v>1459</v>
      </c>
      <c r="E57" s="500">
        <v>34</v>
      </c>
      <c r="F57" s="500">
        <v>2</v>
      </c>
      <c r="G57" s="500">
        <v>0</v>
      </c>
      <c r="H57" s="500">
        <v>0</v>
      </c>
      <c r="I57" s="750">
        <f t="shared" si="2"/>
        <v>1495</v>
      </c>
    </row>
    <row r="58" spans="2:9" ht="18.75">
      <c r="B58" s="1218"/>
      <c r="C58" s="744" t="s">
        <v>54</v>
      </c>
      <c r="D58" s="500">
        <v>8388</v>
      </c>
      <c r="E58" s="500">
        <v>336</v>
      </c>
      <c r="F58" s="500">
        <v>9</v>
      </c>
      <c r="G58" s="500">
        <v>0</v>
      </c>
      <c r="H58" s="500">
        <v>0</v>
      </c>
      <c r="I58" s="750">
        <f t="shared" si="2"/>
        <v>8733</v>
      </c>
    </row>
    <row r="59" spans="2:9" ht="18.75">
      <c r="B59" s="1218"/>
      <c r="C59" s="744" t="s">
        <v>55</v>
      </c>
      <c r="D59" s="500">
        <v>2138</v>
      </c>
      <c r="E59" s="500">
        <v>76</v>
      </c>
      <c r="F59" s="500">
        <v>1</v>
      </c>
      <c r="G59" s="500">
        <v>0</v>
      </c>
      <c r="H59" s="500">
        <v>0</v>
      </c>
      <c r="I59" s="750">
        <f t="shared" si="2"/>
        <v>2215</v>
      </c>
    </row>
    <row r="60" spans="2:9" ht="19.5" thickBot="1">
      <c r="B60" s="1218"/>
      <c r="C60" s="745" t="s">
        <v>56</v>
      </c>
      <c r="D60" s="506">
        <v>5376</v>
      </c>
      <c r="E60" s="506">
        <v>259</v>
      </c>
      <c r="F60" s="506">
        <v>4</v>
      </c>
      <c r="G60" s="506">
        <v>0</v>
      </c>
      <c r="H60" s="506">
        <v>0</v>
      </c>
      <c r="I60" s="751">
        <f t="shared" si="2"/>
        <v>5639</v>
      </c>
    </row>
    <row r="61" spans="2:13" ht="20.25" thickBot="1" thickTop="1">
      <c r="B61" s="1219"/>
      <c r="C61" s="742" t="s">
        <v>15</v>
      </c>
      <c r="D61" s="756">
        <f>SUM(D54:D60)</f>
        <v>51534</v>
      </c>
      <c r="E61" s="756">
        <f>SUM(E54:E60)</f>
        <v>3247</v>
      </c>
      <c r="F61" s="756">
        <f>SUM(F54:F60)</f>
        <v>30</v>
      </c>
      <c r="G61" s="756">
        <f>SUM(G54:G60)</f>
        <v>0</v>
      </c>
      <c r="H61" s="756">
        <f>SUM(H54:H60)</f>
        <v>0</v>
      </c>
      <c r="I61" s="761">
        <f>SUM(I54:I60)</f>
        <v>54811</v>
      </c>
      <c r="M61" s="1" t="s">
        <v>221</v>
      </c>
    </row>
    <row r="62" ht="19.5" thickTop="1"/>
    <row r="64" spans="2:4" ht="18.75">
      <c r="B64" s="1276" t="s">
        <v>507</v>
      </c>
      <c r="C64" s="1276"/>
      <c r="D64" s="1276"/>
    </row>
    <row r="65" ht="19.5" thickBot="1"/>
    <row r="66" spans="2:4" ht="20.25" thickBot="1" thickTop="1">
      <c r="B66" s="66" t="s">
        <v>60</v>
      </c>
      <c r="C66" s="69" t="s">
        <v>22</v>
      </c>
      <c r="D66" s="65" t="s">
        <v>32</v>
      </c>
    </row>
    <row r="67" spans="2:4" ht="18.75">
      <c r="B67" s="64" t="s">
        <v>33</v>
      </c>
      <c r="C67" s="216">
        <v>16759.05</v>
      </c>
      <c r="D67" s="764">
        <v>0.355</v>
      </c>
    </row>
    <row r="68" spans="2:4" ht="18.75">
      <c r="B68" s="20" t="s">
        <v>34</v>
      </c>
      <c r="C68" s="214">
        <v>5745.96</v>
      </c>
      <c r="D68" s="93">
        <v>0.115</v>
      </c>
    </row>
    <row r="69" spans="2:4" ht="18.75">
      <c r="B69" s="20" t="s">
        <v>61</v>
      </c>
      <c r="C69" s="214">
        <v>24420.33</v>
      </c>
      <c r="D69" s="93">
        <v>0.509</v>
      </c>
    </row>
    <row r="70" spans="2:4" ht="19.5" thickBot="1">
      <c r="B70" s="21" t="s">
        <v>62</v>
      </c>
      <c r="C70" s="762">
        <v>957.66</v>
      </c>
      <c r="D70" s="765">
        <v>0.022</v>
      </c>
    </row>
    <row r="71" spans="2:4" ht="20.25" thickBot="1" thickTop="1">
      <c r="B71" s="68" t="s">
        <v>15</v>
      </c>
      <c r="C71" s="67">
        <f>SUM(C67:C70)</f>
        <v>47883</v>
      </c>
      <c r="D71" s="763">
        <f>SUM(D67:D70)</f>
        <v>1.001</v>
      </c>
    </row>
    <row r="72" ht="19.5" thickTop="1"/>
    <row r="73" spans="2:3" ht="18.75">
      <c r="B73" s="1276" t="s">
        <v>508</v>
      </c>
      <c r="C73" s="1276"/>
    </row>
    <row r="74" ht="19.5" thickBot="1"/>
    <row r="75" spans="2:3" ht="20.25" thickBot="1" thickTop="1">
      <c r="B75" s="66" t="s">
        <v>60</v>
      </c>
      <c r="C75" s="65" t="s">
        <v>32</v>
      </c>
    </row>
    <row r="76" spans="2:3" ht="18.75">
      <c r="B76" s="64" t="s">
        <v>33</v>
      </c>
      <c r="C76" s="63">
        <v>30.9</v>
      </c>
    </row>
    <row r="77" spans="2:3" ht="18.75">
      <c r="B77" s="20" t="s">
        <v>34</v>
      </c>
      <c r="C77" s="57">
        <v>13.1</v>
      </c>
    </row>
    <row r="78" spans="2:3" ht="18.75">
      <c r="B78" s="20" t="s">
        <v>61</v>
      </c>
      <c r="C78" s="57">
        <v>52.8</v>
      </c>
    </row>
    <row r="79" spans="2:3" ht="19.5" thickBot="1">
      <c r="B79" s="62" t="s">
        <v>62</v>
      </c>
      <c r="C79" s="61">
        <v>3.2</v>
      </c>
    </row>
    <row r="80" spans="2:3" ht="19.5" thickBot="1">
      <c r="B80" s="60" t="s">
        <v>15</v>
      </c>
      <c r="C80" s="59">
        <f>SUM(C76:C79)</f>
        <v>100</v>
      </c>
    </row>
    <row r="81" ht="19.5" thickTop="1"/>
    <row r="82" ht="18.75">
      <c r="B82" s="2" t="s">
        <v>511</v>
      </c>
    </row>
    <row r="83" ht="19.5" thickBot="1"/>
    <row r="84" spans="2:4" ht="19.5" thickTop="1">
      <c r="B84" s="8" t="s">
        <v>60</v>
      </c>
      <c r="C84" s="18" t="s">
        <v>35</v>
      </c>
      <c r="D84" s="19" t="s">
        <v>36</v>
      </c>
    </row>
    <row r="85" spans="2:4" ht="18.75">
      <c r="B85" s="58" t="s">
        <v>33</v>
      </c>
      <c r="C85" s="766">
        <v>10885</v>
      </c>
      <c r="D85" s="767">
        <v>6039</v>
      </c>
    </row>
    <row r="86" spans="2:4" ht="18.75">
      <c r="B86" s="58" t="s">
        <v>34</v>
      </c>
      <c r="C86" s="766">
        <v>3051</v>
      </c>
      <c r="D86" s="767">
        <v>2444</v>
      </c>
    </row>
    <row r="87" spans="2:4" ht="18.75">
      <c r="B87" s="58" t="s">
        <v>61</v>
      </c>
      <c r="C87" s="766">
        <v>12893</v>
      </c>
      <c r="D87" s="767">
        <v>11503</v>
      </c>
    </row>
    <row r="88" spans="2:4" ht="19.5" thickBot="1">
      <c r="B88" s="56" t="s">
        <v>62</v>
      </c>
      <c r="C88" s="394">
        <v>44</v>
      </c>
      <c r="D88" s="768">
        <v>1024</v>
      </c>
    </row>
    <row r="89" spans="2:4" ht="20.25" thickBot="1" thickTop="1">
      <c r="B89" s="55" t="s">
        <v>15</v>
      </c>
      <c r="C89" s="769">
        <f>SUM(C85:C88)</f>
        <v>26873</v>
      </c>
      <c r="D89" s="770">
        <f>SUM(D85:D88)</f>
        <v>21010</v>
      </c>
    </row>
    <row r="90" ht="19.5" thickTop="1"/>
    <row r="91" ht="18.75">
      <c r="B91" s="2" t="s">
        <v>512</v>
      </c>
    </row>
    <row r="92" ht="19.5" thickBot="1"/>
    <row r="93" spans="2:5" ht="20.25" thickBot="1" thickTop="1">
      <c r="B93" s="73" t="s">
        <v>16</v>
      </c>
      <c r="C93" s="1281" t="s">
        <v>0</v>
      </c>
      <c r="D93" s="1282"/>
      <c r="E93" s="1283"/>
    </row>
    <row r="94" spans="2:5" ht="57" thickBot="1">
      <c r="B94" s="74" t="s">
        <v>102</v>
      </c>
      <c r="C94" s="9" t="s">
        <v>35</v>
      </c>
      <c r="D94" s="601" t="s">
        <v>36</v>
      </c>
      <c r="E94" s="771" t="s">
        <v>15</v>
      </c>
    </row>
    <row r="95" spans="2:5" ht="18.75">
      <c r="B95" s="772" t="s">
        <v>17</v>
      </c>
      <c r="C95" s="495">
        <v>1719</v>
      </c>
      <c r="D95" s="132">
        <v>1111</v>
      </c>
      <c r="E95" s="776">
        <f>SUM(C95:D95)</f>
        <v>2830</v>
      </c>
    </row>
    <row r="96" spans="2:5" ht="37.5">
      <c r="B96" s="773" t="s">
        <v>63</v>
      </c>
      <c r="C96" s="499">
        <v>4903</v>
      </c>
      <c r="D96" s="501">
        <v>2609</v>
      </c>
      <c r="E96" s="777">
        <f>SUM(C96:D96)</f>
        <v>7512</v>
      </c>
    </row>
    <row r="97" spans="2:5" ht="37.5">
      <c r="B97" s="773" t="s">
        <v>59</v>
      </c>
      <c r="C97" s="499">
        <v>2484</v>
      </c>
      <c r="D97" s="501">
        <v>1268</v>
      </c>
      <c r="E97" s="777">
        <f>SUM(C97:D97)</f>
        <v>3752</v>
      </c>
    </row>
    <row r="98" spans="2:5" ht="19.5" thickBot="1">
      <c r="B98" s="774" t="s">
        <v>18</v>
      </c>
      <c r="C98" s="775">
        <v>1779</v>
      </c>
      <c r="D98" s="138">
        <v>1051</v>
      </c>
      <c r="E98" s="778">
        <f>SUM(C98:D98)</f>
        <v>2830</v>
      </c>
    </row>
    <row r="99" spans="2:5" ht="19.5" thickBot="1">
      <c r="B99" s="75" t="s">
        <v>15</v>
      </c>
      <c r="C99" s="779">
        <f>SUM(C95:C98)</f>
        <v>10885</v>
      </c>
      <c r="D99" s="780">
        <f>SUM(D95:D98)</f>
        <v>6039</v>
      </c>
      <c r="E99" s="781">
        <f>SUM(E95:E98)</f>
        <v>16924</v>
      </c>
    </row>
    <row r="100" ht="19.5" thickTop="1"/>
    <row r="101" ht="18.75">
      <c r="B101" s="2" t="s">
        <v>513</v>
      </c>
    </row>
    <row r="102" ht="19.5" thickBot="1"/>
    <row r="103" spans="2:5" ht="20.25" thickBot="1" thickTop="1">
      <c r="B103" s="26" t="s">
        <v>16</v>
      </c>
      <c r="C103" s="1277" t="s">
        <v>1</v>
      </c>
      <c r="D103" s="1278"/>
      <c r="E103" s="1279"/>
    </row>
    <row r="104" spans="2:5" ht="57" thickBot="1">
      <c r="B104" s="74" t="s">
        <v>102</v>
      </c>
      <c r="C104" s="85" t="s">
        <v>35</v>
      </c>
      <c r="D104" s="86" t="s">
        <v>36</v>
      </c>
      <c r="E104" s="90" t="s">
        <v>15</v>
      </c>
    </row>
    <row r="105" spans="2:5" ht="18.75">
      <c r="B105" s="788" t="s">
        <v>17</v>
      </c>
      <c r="C105" s="495">
        <v>730</v>
      </c>
      <c r="D105" s="132">
        <v>480</v>
      </c>
      <c r="E105" s="785">
        <f>SUM(C105:D105)</f>
        <v>1210</v>
      </c>
    </row>
    <row r="106" spans="2:5" ht="37.5">
      <c r="B106" s="789" t="s">
        <v>63</v>
      </c>
      <c r="C106" s="499">
        <v>2321</v>
      </c>
      <c r="D106" s="501">
        <v>1964</v>
      </c>
      <c r="E106" s="786">
        <f>SUM(C106:D106)</f>
        <v>4285</v>
      </c>
    </row>
    <row r="107" spans="2:5" ht="37.5">
      <c r="B107" s="789" t="s">
        <v>59</v>
      </c>
      <c r="C107" s="499">
        <v>0</v>
      </c>
      <c r="D107" s="501">
        <v>0</v>
      </c>
      <c r="E107" s="786">
        <f>SUM(C107:D107)</f>
        <v>0</v>
      </c>
    </row>
    <row r="108" spans="2:5" ht="19.5" thickBot="1">
      <c r="B108" s="790" t="s">
        <v>18</v>
      </c>
      <c r="C108" s="775">
        <v>0</v>
      </c>
      <c r="D108" s="138">
        <v>0</v>
      </c>
      <c r="E108" s="787">
        <f>SUM(C108:D108)</f>
        <v>0</v>
      </c>
    </row>
    <row r="109" spans="2:5" ht="19.5" thickBot="1">
      <c r="B109" s="84" t="s">
        <v>15</v>
      </c>
      <c r="C109" s="782">
        <f>SUM(C105:C108)</f>
        <v>3051</v>
      </c>
      <c r="D109" s="783">
        <f>SUM(D105:D108)</f>
        <v>2444</v>
      </c>
      <c r="E109" s="784">
        <f>SUM(E105:E108)</f>
        <v>5495</v>
      </c>
    </row>
    <row r="110" ht="19.5" thickTop="1"/>
    <row r="111" spans="2:7" ht="18.75">
      <c r="B111" s="1160" t="s">
        <v>514</v>
      </c>
      <c r="C111" s="1160"/>
      <c r="D111" s="1160"/>
      <c r="E111" s="1160"/>
      <c r="F111" s="1160"/>
      <c r="G111" s="1160"/>
    </row>
    <row r="112" ht="19.5" thickBot="1"/>
    <row r="113" spans="2:5" ht="20.25" thickBot="1" thickTop="1">
      <c r="B113" s="73" t="s">
        <v>16</v>
      </c>
      <c r="C113" s="1280" t="s">
        <v>2</v>
      </c>
      <c r="D113" s="1278"/>
      <c r="E113" s="1279"/>
    </row>
    <row r="114" spans="2:5" ht="57" thickBot="1">
      <c r="B114" s="74" t="s">
        <v>102</v>
      </c>
      <c r="C114" s="79" t="s">
        <v>35</v>
      </c>
      <c r="D114" s="80" t="s">
        <v>36</v>
      </c>
      <c r="E114" s="90" t="s">
        <v>15</v>
      </c>
    </row>
    <row r="115" spans="2:5" ht="18.75">
      <c r="B115" s="772" t="s">
        <v>17</v>
      </c>
      <c r="C115" s="495">
        <v>2833</v>
      </c>
      <c r="D115" s="132">
        <v>2639</v>
      </c>
      <c r="E115" s="791">
        <f>SUM(C115:D115)</f>
        <v>5472</v>
      </c>
    </row>
    <row r="116" spans="2:5" ht="37.5">
      <c r="B116" s="773" t="s">
        <v>63</v>
      </c>
      <c r="C116" s="499">
        <v>5316</v>
      </c>
      <c r="D116" s="501">
        <v>4789</v>
      </c>
      <c r="E116" s="792">
        <f>SUM(C116:D116)</f>
        <v>10105</v>
      </c>
    </row>
    <row r="117" spans="2:5" ht="37.5">
      <c r="B117" s="773" t="s">
        <v>59</v>
      </c>
      <c r="C117" s="499">
        <v>2981</v>
      </c>
      <c r="D117" s="501">
        <v>2566</v>
      </c>
      <c r="E117" s="792">
        <f>SUM(C117:D117)</f>
        <v>5547</v>
      </c>
    </row>
    <row r="118" spans="2:5" ht="19.5" thickBot="1">
      <c r="B118" s="774" t="s">
        <v>18</v>
      </c>
      <c r="C118" s="775">
        <v>1763</v>
      </c>
      <c r="D118" s="138">
        <v>1509</v>
      </c>
      <c r="E118" s="793">
        <f>SUM(C118:D118)</f>
        <v>3272</v>
      </c>
    </row>
    <row r="119" spans="2:5" ht="19.5" thickBot="1">
      <c r="B119" s="75" t="s">
        <v>15</v>
      </c>
      <c r="C119" s="782">
        <f>SUM(C115:C118)</f>
        <v>12893</v>
      </c>
      <c r="D119" s="783">
        <f>SUM(D115:D118)</f>
        <v>11503</v>
      </c>
      <c r="E119" s="784">
        <f>SUM(E115:E118)</f>
        <v>24396</v>
      </c>
    </row>
    <row r="120" ht="19.5" thickTop="1"/>
    <row r="121" ht="18.75">
      <c r="B121" s="2" t="s">
        <v>515</v>
      </c>
    </row>
    <row r="122" ht="19.5" thickBot="1"/>
    <row r="123" spans="2:5" ht="20.25" thickBot="1" thickTop="1">
      <c r="B123" s="73" t="s">
        <v>16</v>
      </c>
      <c r="C123" s="1278" t="s">
        <v>3</v>
      </c>
      <c r="D123" s="1278"/>
      <c r="E123" s="1279"/>
    </row>
    <row r="124" spans="2:5" ht="57" thickBot="1">
      <c r="B124" s="83" t="s">
        <v>102</v>
      </c>
      <c r="C124" s="82" t="s">
        <v>35</v>
      </c>
      <c r="D124" s="80" t="s">
        <v>36</v>
      </c>
      <c r="E124" s="90" t="s">
        <v>15</v>
      </c>
    </row>
    <row r="125" spans="2:5" ht="18.75">
      <c r="B125" s="788" t="s">
        <v>17</v>
      </c>
      <c r="C125" s="797">
        <v>9</v>
      </c>
      <c r="D125" s="132">
        <v>0</v>
      </c>
      <c r="E125" s="791">
        <f>SUM(C125:D125)</f>
        <v>9</v>
      </c>
    </row>
    <row r="126" spans="2:5" ht="37.5">
      <c r="B126" s="789" t="s">
        <v>63</v>
      </c>
      <c r="C126" s="798">
        <v>23</v>
      </c>
      <c r="D126" s="501">
        <v>600</v>
      </c>
      <c r="E126" s="792">
        <f>SUM(C126:D126)</f>
        <v>623</v>
      </c>
    </row>
    <row r="127" spans="2:5" ht="37.5">
      <c r="B127" s="789" t="s">
        <v>59</v>
      </c>
      <c r="C127" s="798">
        <v>12</v>
      </c>
      <c r="D127" s="501">
        <v>292</v>
      </c>
      <c r="E127" s="792">
        <f>SUM(C127:D127)</f>
        <v>304</v>
      </c>
    </row>
    <row r="128" spans="2:5" ht="19.5" thickBot="1">
      <c r="B128" s="790" t="s">
        <v>18</v>
      </c>
      <c r="C128" s="799">
        <v>0</v>
      </c>
      <c r="D128" s="138">
        <v>132</v>
      </c>
      <c r="E128" s="793">
        <f>SUM(C128:D128)</f>
        <v>132</v>
      </c>
    </row>
    <row r="129" spans="2:5" ht="19.5" thickBot="1">
      <c r="B129" s="84" t="s">
        <v>15</v>
      </c>
      <c r="C129" s="800">
        <f>SUM(C125:C128)</f>
        <v>44</v>
      </c>
      <c r="D129" s="783">
        <f>SUM(D125:D128)</f>
        <v>1024</v>
      </c>
      <c r="E129" s="784">
        <f>SUM(E125:E128)</f>
        <v>1068</v>
      </c>
    </row>
    <row r="130" ht="19.5" thickTop="1"/>
    <row r="131" ht="18.75">
      <c r="B131" s="2" t="s">
        <v>516</v>
      </c>
    </row>
    <row r="132" ht="19.5" thickBot="1"/>
    <row r="133" spans="2:5" ht="20.25" thickBot="1" thickTop="1">
      <c r="B133" s="73" t="s">
        <v>16</v>
      </c>
      <c r="C133" s="1277" t="s">
        <v>0</v>
      </c>
      <c r="D133" s="1278"/>
      <c r="E133" s="1284"/>
    </row>
    <row r="134" spans="2:5" ht="38.25" thickBot="1">
      <c r="B134" s="801" t="s">
        <v>262</v>
      </c>
      <c r="C134" s="79" t="s">
        <v>35</v>
      </c>
      <c r="D134" s="80" t="s">
        <v>36</v>
      </c>
      <c r="E134" s="81" t="s">
        <v>15</v>
      </c>
    </row>
    <row r="135" spans="2:5" ht="18.75">
      <c r="B135" s="772" t="s">
        <v>31</v>
      </c>
      <c r="C135" s="495">
        <v>405</v>
      </c>
      <c r="D135" s="132">
        <v>451</v>
      </c>
      <c r="E135" s="805">
        <f aca="true" t="shared" si="3" ref="E135:E141">SUM(C135:D135)</f>
        <v>856</v>
      </c>
    </row>
    <row r="136" spans="2:5" ht="18.75">
      <c r="B136" s="802" t="s">
        <v>65</v>
      </c>
      <c r="C136" s="499">
        <v>762</v>
      </c>
      <c r="D136" s="501">
        <v>704</v>
      </c>
      <c r="E136" s="806">
        <f t="shared" si="3"/>
        <v>1466</v>
      </c>
    </row>
    <row r="137" spans="2:5" ht="18.75">
      <c r="B137" s="802" t="s">
        <v>66</v>
      </c>
      <c r="C137" s="499">
        <v>1040</v>
      </c>
      <c r="D137" s="501">
        <v>973</v>
      </c>
      <c r="E137" s="806">
        <f t="shared" si="3"/>
        <v>2013</v>
      </c>
    </row>
    <row r="138" spans="2:5" ht="18.75">
      <c r="B138" s="802" t="s">
        <v>27</v>
      </c>
      <c r="C138" s="499">
        <v>5419</v>
      </c>
      <c r="D138" s="501">
        <v>170</v>
      </c>
      <c r="E138" s="806">
        <f t="shared" si="3"/>
        <v>5589</v>
      </c>
    </row>
    <row r="139" spans="2:5" ht="18.75">
      <c r="B139" s="773" t="s">
        <v>28</v>
      </c>
      <c r="C139" s="499">
        <v>1599</v>
      </c>
      <c r="D139" s="501">
        <v>1258</v>
      </c>
      <c r="E139" s="806">
        <f t="shared" si="3"/>
        <v>2857</v>
      </c>
    </row>
    <row r="140" spans="2:5" ht="18.75">
      <c r="B140" s="773" t="s">
        <v>29</v>
      </c>
      <c r="C140" s="499">
        <v>729</v>
      </c>
      <c r="D140" s="501">
        <v>1619</v>
      </c>
      <c r="E140" s="806">
        <f t="shared" si="3"/>
        <v>2348</v>
      </c>
    </row>
    <row r="141" spans="2:5" ht="19.5" thickBot="1">
      <c r="B141" s="774" t="s">
        <v>30</v>
      </c>
      <c r="C141" s="775">
        <v>931</v>
      </c>
      <c r="D141" s="138">
        <v>864</v>
      </c>
      <c r="E141" s="807">
        <f t="shared" si="3"/>
        <v>1795</v>
      </c>
    </row>
    <row r="142" spans="2:5" ht="19.5" thickBot="1">
      <c r="B142" s="75" t="s">
        <v>15</v>
      </c>
      <c r="C142" s="782">
        <f>SUM(C135:C141)</f>
        <v>10885</v>
      </c>
      <c r="D142" s="783">
        <f>SUM(D135:D141)</f>
        <v>6039</v>
      </c>
      <c r="E142" s="808">
        <f>SUM(E135:E141)</f>
        <v>16924</v>
      </c>
    </row>
    <row r="143" ht="19.5" thickTop="1"/>
    <row r="144" ht="18.75">
      <c r="B144" s="2" t="s">
        <v>517</v>
      </c>
    </row>
    <row r="145" ht="19.5" thickBot="1"/>
    <row r="146" spans="2:5" ht="20.25" thickBot="1" thickTop="1">
      <c r="B146" s="73" t="s">
        <v>16</v>
      </c>
      <c r="C146" s="1277" t="s">
        <v>1</v>
      </c>
      <c r="D146" s="1278"/>
      <c r="E146" s="1279"/>
    </row>
    <row r="147" spans="2:5" ht="57" thickBot="1">
      <c r="B147" s="91" t="s">
        <v>64</v>
      </c>
      <c r="C147" s="85" t="s">
        <v>35</v>
      </c>
      <c r="D147" s="86" t="s">
        <v>36</v>
      </c>
      <c r="E147" s="90" t="s">
        <v>15</v>
      </c>
    </row>
    <row r="148" spans="2:5" ht="18.75">
      <c r="B148" s="772" t="s">
        <v>31</v>
      </c>
      <c r="C148" s="495">
        <v>91</v>
      </c>
      <c r="D148" s="132">
        <v>123</v>
      </c>
      <c r="E148" s="805">
        <f aca="true" t="shared" si="4" ref="E148:E154">SUM(C148:D148)</f>
        <v>214</v>
      </c>
    </row>
    <row r="149" spans="2:5" ht="18.75">
      <c r="B149" s="802" t="s">
        <v>65</v>
      </c>
      <c r="C149" s="499">
        <v>449</v>
      </c>
      <c r="D149" s="501">
        <v>629</v>
      </c>
      <c r="E149" s="806">
        <f t="shared" si="4"/>
        <v>1078</v>
      </c>
    </row>
    <row r="150" spans="2:5" ht="18.75">
      <c r="B150" s="802" t="s">
        <v>66</v>
      </c>
      <c r="C150" s="499">
        <v>315</v>
      </c>
      <c r="D150" s="501">
        <v>100</v>
      </c>
      <c r="E150" s="806">
        <f t="shared" si="4"/>
        <v>415</v>
      </c>
    </row>
    <row r="151" spans="2:5" ht="18.75">
      <c r="B151" s="802" t="s">
        <v>27</v>
      </c>
      <c r="C151" s="499">
        <v>1092</v>
      </c>
      <c r="D151" s="501">
        <v>33</v>
      </c>
      <c r="E151" s="806">
        <f t="shared" si="4"/>
        <v>1125</v>
      </c>
    </row>
    <row r="152" spans="2:5" ht="18.75">
      <c r="B152" s="773" t="s">
        <v>28</v>
      </c>
      <c r="C152" s="499">
        <v>689</v>
      </c>
      <c r="D152" s="501">
        <v>750</v>
      </c>
      <c r="E152" s="806">
        <f t="shared" si="4"/>
        <v>1439</v>
      </c>
    </row>
    <row r="153" spans="2:5" ht="18.75">
      <c r="B153" s="773" t="s">
        <v>29</v>
      </c>
      <c r="C153" s="499">
        <v>150</v>
      </c>
      <c r="D153" s="501">
        <v>448</v>
      </c>
      <c r="E153" s="806">
        <f t="shared" si="4"/>
        <v>598</v>
      </c>
    </row>
    <row r="154" spans="2:5" ht="19.5" thickBot="1">
      <c r="B154" s="774" t="s">
        <v>30</v>
      </c>
      <c r="C154" s="775">
        <v>265</v>
      </c>
      <c r="D154" s="138">
        <v>361</v>
      </c>
      <c r="E154" s="807">
        <f t="shared" si="4"/>
        <v>626</v>
      </c>
    </row>
    <row r="155" spans="2:5" ht="19.5" thickBot="1">
      <c r="B155" s="75" t="s">
        <v>15</v>
      </c>
      <c r="C155" s="782">
        <f>SUM(C148:C154)</f>
        <v>3051</v>
      </c>
      <c r="D155" s="783">
        <f>SUM(D148:D154)</f>
        <v>2444</v>
      </c>
      <c r="E155" s="808">
        <f>SUM(E148:E154)</f>
        <v>5495</v>
      </c>
    </row>
    <row r="156" ht="19.5" thickTop="1"/>
    <row r="157" ht="18.75">
      <c r="B157" s="2" t="s">
        <v>518</v>
      </c>
    </row>
    <row r="158" ht="19.5" thickBot="1"/>
    <row r="159" spans="2:5" ht="20.25" thickBot="1" thickTop="1">
      <c r="B159" s="73" t="s">
        <v>16</v>
      </c>
      <c r="C159" s="1280" t="s">
        <v>2</v>
      </c>
      <c r="D159" s="1278"/>
      <c r="E159" s="1279"/>
    </row>
    <row r="160" spans="2:5" ht="57" thickBot="1">
      <c r="B160" s="91" t="s">
        <v>64</v>
      </c>
      <c r="C160" s="79" t="s">
        <v>35</v>
      </c>
      <c r="D160" s="80" t="s">
        <v>36</v>
      </c>
      <c r="E160" s="90" t="s">
        <v>15</v>
      </c>
    </row>
    <row r="161" spans="2:5" ht="18.75">
      <c r="B161" s="772" t="s">
        <v>31</v>
      </c>
      <c r="C161" s="495">
        <v>1238</v>
      </c>
      <c r="D161" s="132">
        <v>1203</v>
      </c>
      <c r="E161" s="805">
        <f aca="true" t="shared" si="5" ref="E161:E167">SUM(C161:D161)</f>
        <v>2441</v>
      </c>
    </row>
    <row r="162" spans="2:5" ht="18.75">
      <c r="B162" s="802" t="s">
        <v>65</v>
      </c>
      <c r="C162" s="499">
        <v>4004</v>
      </c>
      <c r="D162" s="501">
        <v>3996</v>
      </c>
      <c r="E162" s="806">
        <f t="shared" si="5"/>
        <v>8000</v>
      </c>
    </row>
    <row r="163" spans="2:5" ht="18.75">
      <c r="B163" s="802" t="s">
        <v>66</v>
      </c>
      <c r="C163" s="499">
        <v>1775</v>
      </c>
      <c r="D163" s="501">
        <v>1557</v>
      </c>
      <c r="E163" s="806">
        <f t="shared" si="5"/>
        <v>3332</v>
      </c>
    </row>
    <row r="164" spans="2:5" ht="18.75">
      <c r="B164" s="802" t="s">
        <v>27</v>
      </c>
      <c r="C164" s="499">
        <v>3473</v>
      </c>
      <c r="D164" s="501">
        <v>788</v>
      </c>
      <c r="E164" s="806">
        <f t="shared" si="5"/>
        <v>4261</v>
      </c>
    </row>
    <row r="165" spans="2:5" ht="18.75">
      <c r="B165" s="773" t="s">
        <v>28</v>
      </c>
      <c r="C165" s="499">
        <v>1199</v>
      </c>
      <c r="D165" s="501">
        <v>1470</v>
      </c>
      <c r="E165" s="806">
        <f t="shared" si="5"/>
        <v>2669</v>
      </c>
    </row>
    <row r="166" spans="2:5" ht="18.75">
      <c r="B166" s="773" t="s">
        <v>29</v>
      </c>
      <c r="C166" s="499">
        <v>582</v>
      </c>
      <c r="D166" s="501">
        <v>1600</v>
      </c>
      <c r="E166" s="806">
        <f t="shared" si="5"/>
        <v>2182</v>
      </c>
    </row>
    <row r="167" spans="2:5" ht="19.5" thickBot="1">
      <c r="B167" s="774" t="s">
        <v>30</v>
      </c>
      <c r="C167" s="775">
        <v>622</v>
      </c>
      <c r="D167" s="138">
        <v>889</v>
      </c>
      <c r="E167" s="807">
        <f t="shared" si="5"/>
        <v>1511</v>
      </c>
    </row>
    <row r="168" spans="2:5" ht="19.5" thickBot="1">
      <c r="B168" s="75" t="s">
        <v>15</v>
      </c>
      <c r="C168" s="782">
        <f>SUM(C161:C167)</f>
        <v>12893</v>
      </c>
      <c r="D168" s="783">
        <f>SUM(D161:D167)</f>
        <v>11503</v>
      </c>
      <c r="E168" s="784">
        <f>SUM(E161:E167)</f>
        <v>24396</v>
      </c>
    </row>
    <row r="169" ht="19.5" thickTop="1"/>
    <row r="170" ht="18.75">
      <c r="B170" s="2" t="s">
        <v>519</v>
      </c>
    </row>
    <row r="171" ht="19.5" thickBot="1"/>
    <row r="172" spans="2:5" ht="20.25" thickBot="1" thickTop="1">
      <c r="B172" s="73" t="s">
        <v>16</v>
      </c>
      <c r="C172" s="1277" t="s">
        <v>3</v>
      </c>
      <c r="D172" s="1278"/>
      <c r="E172" s="1279"/>
    </row>
    <row r="173" spans="2:5" ht="57" thickBot="1">
      <c r="B173" s="91" t="s">
        <v>64</v>
      </c>
      <c r="C173" s="79" t="s">
        <v>35</v>
      </c>
      <c r="D173" s="80" t="s">
        <v>36</v>
      </c>
      <c r="E173" s="90" t="s">
        <v>15</v>
      </c>
    </row>
    <row r="174" spans="2:5" ht="18.75">
      <c r="B174" s="809" t="s">
        <v>31</v>
      </c>
      <c r="C174" s="495">
        <v>9</v>
      </c>
      <c r="D174" s="132">
        <v>56</v>
      </c>
      <c r="E174" s="805">
        <f aca="true" t="shared" si="6" ref="E174:E180">SUM(C174:D174)</f>
        <v>65</v>
      </c>
    </row>
    <row r="175" spans="2:5" ht="18.75">
      <c r="B175" s="810" t="s">
        <v>65</v>
      </c>
      <c r="C175" s="499">
        <v>0</v>
      </c>
      <c r="D175" s="501">
        <v>89</v>
      </c>
      <c r="E175" s="806">
        <f t="shared" si="6"/>
        <v>89</v>
      </c>
    </row>
    <row r="176" spans="2:5" ht="18.75">
      <c r="B176" s="810" t="s">
        <v>66</v>
      </c>
      <c r="C176" s="499">
        <v>0</v>
      </c>
      <c r="D176" s="501">
        <v>35</v>
      </c>
      <c r="E176" s="806">
        <f t="shared" si="6"/>
        <v>35</v>
      </c>
    </row>
    <row r="177" spans="2:5" ht="18.75">
      <c r="B177" s="810" t="s">
        <v>27</v>
      </c>
      <c r="C177" s="499">
        <v>23</v>
      </c>
      <c r="D177" s="501">
        <v>280</v>
      </c>
      <c r="E177" s="806">
        <f t="shared" si="6"/>
        <v>303</v>
      </c>
    </row>
    <row r="178" spans="2:5" ht="18.75">
      <c r="B178" s="811" t="s">
        <v>28</v>
      </c>
      <c r="C178" s="499">
        <v>0</v>
      </c>
      <c r="D178" s="501">
        <v>66</v>
      </c>
      <c r="E178" s="806">
        <f t="shared" si="6"/>
        <v>66</v>
      </c>
    </row>
    <row r="179" spans="2:5" ht="18.75">
      <c r="B179" s="811" t="s">
        <v>29</v>
      </c>
      <c r="C179" s="499">
        <v>12</v>
      </c>
      <c r="D179" s="501">
        <v>498</v>
      </c>
      <c r="E179" s="806">
        <f t="shared" si="6"/>
        <v>510</v>
      </c>
    </row>
    <row r="180" spans="2:5" ht="19.5" thickBot="1">
      <c r="B180" s="812" t="s">
        <v>30</v>
      </c>
      <c r="C180" s="775">
        <v>0</v>
      </c>
      <c r="D180" s="138">
        <v>0</v>
      </c>
      <c r="E180" s="807">
        <f t="shared" si="6"/>
        <v>0</v>
      </c>
    </row>
    <row r="181" spans="2:5" ht="19.5" thickBot="1">
      <c r="B181" s="98" t="s">
        <v>15</v>
      </c>
      <c r="C181" s="782">
        <f>SUM(C174:C180)</f>
        <v>44</v>
      </c>
      <c r="D181" s="783">
        <f>SUM(D174:D180)</f>
        <v>1024</v>
      </c>
      <c r="E181" s="784">
        <f>SUM(E174:E180)</f>
        <v>1068</v>
      </c>
    </row>
    <row r="182" ht="19.5" thickTop="1"/>
    <row r="183" spans="2:16" ht="18.75">
      <c r="B183" s="1166" t="s">
        <v>222</v>
      </c>
      <c r="C183" s="1166"/>
      <c r="D183" s="1166"/>
      <c r="E183" s="1166"/>
      <c r="F183" s="1166"/>
      <c r="G183" s="1166"/>
      <c r="H183" s="1166"/>
      <c r="I183" s="1166"/>
      <c r="J183" s="1166"/>
      <c r="K183" s="1166"/>
      <c r="L183" s="1166"/>
      <c r="M183" s="1166"/>
      <c r="N183" s="1166"/>
      <c r="O183" s="1166"/>
      <c r="P183" s="1166"/>
    </row>
  </sheetData>
  <sheetProtection/>
  <mergeCells count="53">
    <mergeCell ref="C146:E146"/>
    <mergeCell ref="C159:E159"/>
    <mergeCell ref="C172:E172"/>
    <mergeCell ref="C93:E93"/>
    <mergeCell ref="C103:E103"/>
    <mergeCell ref="C113:E113"/>
    <mergeCell ref="C123:E123"/>
    <mergeCell ref="C133:E133"/>
    <mergeCell ref="H22:H23"/>
    <mergeCell ref="I22:I23"/>
    <mergeCell ref="B24:B27"/>
    <mergeCell ref="B31:B32"/>
    <mergeCell ref="C31:C32"/>
    <mergeCell ref="D31:D32"/>
    <mergeCell ref="E31:E32"/>
    <mergeCell ref="F31:F32"/>
    <mergeCell ref="G31:G32"/>
    <mergeCell ref="H31:H32"/>
    <mergeCell ref="B22:B23"/>
    <mergeCell ref="C22:C23"/>
    <mergeCell ref="D22:D23"/>
    <mergeCell ref="E22:E23"/>
    <mergeCell ref="F22:F23"/>
    <mergeCell ref="G22:G23"/>
    <mergeCell ref="D52:D53"/>
    <mergeCell ref="E52:E53"/>
    <mergeCell ref="F52:F53"/>
    <mergeCell ref="I31:I32"/>
    <mergeCell ref="B33:B39"/>
    <mergeCell ref="B43:B44"/>
    <mergeCell ref="C43:C44"/>
    <mergeCell ref="D43:D44"/>
    <mergeCell ref="E43:E44"/>
    <mergeCell ref="F43:F44"/>
    <mergeCell ref="G43:G44"/>
    <mergeCell ref="H43:H44"/>
    <mergeCell ref="I43:I44"/>
    <mergeCell ref="B183:P183"/>
    <mergeCell ref="B2:E2"/>
    <mergeCell ref="B20:I20"/>
    <mergeCell ref="B29:I29"/>
    <mergeCell ref="B41:I41"/>
    <mergeCell ref="B50:I50"/>
    <mergeCell ref="B64:D64"/>
    <mergeCell ref="B73:C73"/>
    <mergeCell ref="B11:F11"/>
    <mergeCell ref="G52:G53"/>
    <mergeCell ref="H52:H53"/>
    <mergeCell ref="I52:I53"/>
    <mergeCell ref="B54:B61"/>
    <mergeCell ref="B45:B48"/>
    <mergeCell ref="B52:B53"/>
    <mergeCell ref="C52:C53"/>
  </mergeCells>
  <printOptions/>
  <pageMargins left="0.7" right="0.7" top="0.75" bottom="0.75" header="0.3" footer="0.3"/>
  <pageSetup orientation="portrait" paperSize="9"/>
  <ignoredErrors>
    <ignoredError sqref="F2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2:Q89"/>
  <sheetViews>
    <sheetView rightToLeft="1" zoomScalePageLayoutView="0" workbookViewId="0" topLeftCell="A1">
      <selection activeCell="B89" sqref="B89:P89"/>
    </sheetView>
  </sheetViews>
  <sheetFormatPr defaultColWidth="9.140625" defaultRowHeight="15"/>
  <cols>
    <col min="1" max="1" width="9.140625" style="1" customWidth="1"/>
    <col min="2" max="2" width="32.8515625" style="1" customWidth="1"/>
    <col min="3" max="3" width="17.140625" style="1" customWidth="1"/>
    <col min="4" max="4" width="21.8515625" style="1" customWidth="1"/>
    <col min="5" max="5" width="9.140625" style="1" customWidth="1"/>
    <col min="6" max="6" width="13.57421875" style="1" customWidth="1"/>
    <col min="7" max="7" width="18.8515625" style="1" customWidth="1"/>
    <col min="8" max="10" width="9.140625" style="1" customWidth="1"/>
    <col min="11" max="11" width="14.00390625" style="1" customWidth="1"/>
    <col min="12" max="15" width="9.140625" style="1" customWidth="1"/>
    <col min="16" max="16" width="13.421875" style="1" customWidth="1"/>
    <col min="17" max="20" width="9.140625" style="1" customWidth="1"/>
    <col min="21" max="21" width="12.8515625" style="1" customWidth="1"/>
    <col min="22" max="25" width="9.140625" style="1" customWidth="1"/>
    <col min="26" max="26" width="14.28125" style="1" customWidth="1"/>
    <col min="27" max="16384" width="9.140625" style="1" customWidth="1"/>
  </cols>
  <sheetData>
    <row r="2" ht="18.75">
      <c r="B2" s="2" t="s">
        <v>67</v>
      </c>
    </row>
    <row r="4" spans="2:8" ht="18.75">
      <c r="B4" s="1160" t="s">
        <v>527</v>
      </c>
      <c r="C4" s="1160"/>
      <c r="D4" s="1160"/>
      <c r="E4" s="1160"/>
      <c r="F4" s="1160"/>
      <c r="G4" s="1160"/>
      <c r="H4" s="1160"/>
    </row>
    <row r="5" ht="19.5" thickBot="1"/>
    <row r="6" spans="2:4" ht="19.5" thickTop="1">
      <c r="B6" s="22" t="s">
        <v>60</v>
      </c>
      <c r="C6" s="23" t="s">
        <v>22</v>
      </c>
      <c r="D6" s="24" t="s">
        <v>32</v>
      </c>
    </row>
    <row r="7" spans="2:4" ht="18.75">
      <c r="B7" s="20" t="s">
        <v>33</v>
      </c>
      <c r="C7" s="766">
        <v>42549</v>
      </c>
      <c r="D7" s="93">
        <f>C7/C11</f>
        <v>0.43907951086115266</v>
      </c>
    </row>
    <row r="8" spans="2:4" ht="18.75">
      <c r="B8" s="20" t="s">
        <v>34</v>
      </c>
      <c r="C8" s="766">
        <v>6964</v>
      </c>
      <c r="D8" s="93">
        <f>C8/C11</f>
        <v>0.07186419689386513</v>
      </c>
    </row>
    <row r="9" spans="2:4" ht="18.75">
      <c r="B9" s="20" t="s">
        <v>61</v>
      </c>
      <c r="C9" s="766">
        <v>45796</v>
      </c>
      <c r="D9" s="93">
        <f>C9/C11</f>
        <v>0.47258655384139103</v>
      </c>
    </row>
    <row r="10" spans="2:4" ht="19.5" thickBot="1">
      <c r="B10" s="21" t="s">
        <v>62</v>
      </c>
      <c r="C10" s="394">
        <v>1596</v>
      </c>
      <c r="D10" s="93">
        <f>C10/C11</f>
        <v>0.016469738403591144</v>
      </c>
    </row>
    <row r="11" spans="2:4" ht="20.25" thickBot="1" thickTop="1">
      <c r="B11" s="25" t="s">
        <v>15</v>
      </c>
      <c r="C11" s="813">
        <f>SUM(C7:C10)</f>
        <v>96905</v>
      </c>
      <c r="D11" s="92">
        <f>SUM(D7:D10)</f>
        <v>0.9999999999999999</v>
      </c>
    </row>
    <row r="12" ht="19.5" thickTop="1"/>
    <row r="13" ht="18.75">
      <c r="B13" s="2" t="s">
        <v>528</v>
      </c>
    </row>
    <row r="14" ht="19.5" thickBot="1"/>
    <row r="15" spans="2:17" ht="24" customHeight="1" thickBot="1" thickTop="1">
      <c r="B15" s="26" t="s">
        <v>16</v>
      </c>
      <c r="C15" s="27" t="s">
        <v>71</v>
      </c>
      <c r="D15" s="28" t="s">
        <v>22</v>
      </c>
      <c r="E15" s="10"/>
      <c r="F15" s="11"/>
      <c r="G15" s="10"/>
      <c r="H15" s="10"/>
      <c r="I15" s="11"/>
      <c r="J15" s="10"/>
      <c r="K15" s="10"/>
      <c r="L15" s="11"/>
      <c r="M15" s="10"/>
      <c r="N15" s="10"/>
      <c r="O15" s="11"/>
      <c r="P15" s="10"/>
      <c r="Q15" s="10"/>
    </row>
    <row r="16" spans="2:4" ht="18.75">
      <c r="B16" s="1285" t="s">
        <v>136</v>
      </c>
      <c r="C16" s="29" t="s">
        <v>68</v>
      </c>
      <c r="D16" s="814">
        <v>25467</v>
      </c>
    </row>
    <row r="17" spans="2:4" ht="18.75">
      <c r="B17" s="1285"/>
      <c r="C17" s="31" t="s">
        <v>69</v>
      </c>
      <c r="D17" s="815">
        <v>16185</v>
      </c>
    </row>
    <row r="18" spans="2:4" ht="18.75">
      <c r="B18" s="1285"/>
      <c r="C18" s="31" t="s">
        <v>70</v>
      </c>
      <c r="D18" s="815">
        <v>897</v>
      </c>
    </row>
    <row r="19" spans="2:4" ht="19.5" thickBot="1">
      <c r="B19" s="1285"/>
      <c r="C19" s="33" t="s">
        <v>26</v>
      </c>
      <c r="D19" s="816">
        <v>0</v>
      </c>
    </row>
    <row r="20" spans="2:4" ht="18.75">
      <c r="B20" s="1290" t="s">
        <v>137</v>
      </c>
      <c r="C20" s="29" t="s">
        <v>68</v>
      </c>
      <c r="D20" s="814">
        <v>5365</v>
      </c>
    </row>
    <row r="21" spans="2:4" ht="18.75">
      <c r="B21" s="1285"/>
      <c r="C21" s="31" t="s">
        <v>69</v>
      </c>
      <c r="D21" s="815">
        <v>1462</v>
      </c>
    </row>
    <row r="22" spans="2:4" ht="18.75">
      <c r="B22" s="1285"/>
      <c r="C22" s="31" t="s">
        <v>70</v>
      </c>
      <c r="D22" s="815">
        <v>136</v>
      </c>
    </row>
    <row r="23" spans="2:4" ht="19.5" thickBot="1">
      <c r="B23" s="1291"/>
      <c r="C23" s="33" t="s">
        <v>26</v>
      </c>
      <c r="D23" s="816">
        <v>1</v>
      </c>
    </row>
    <row r="24" spans="2:4" ht="18.75">
      <c r="B24" s="1285" t="s">
        <v>138</v>
      </c>
      <c r="C24" s="29" t="s">
        <v>68</v>
      </c>
      <c r="D24" s="814">
        <v>27456</v>
      </c>
    </row>
    <row r="25" spans="2:4" ht="18.75">
      <c r="B25" s="1285"/>
      <c r="C25" s="31" t="s">
        <v>69</v>
      </c>
      <c r="D25" s="815">
        <v>17681</v>
      </c>
    </row>
    <row r="26" spans="2:4" ht="18.75">
      <c r="B26" s="1285"/>
      <c r="C26" s="31" t="s">
        <v>70</v>
      </c>
      <c r="D26" s="815">
        <v>655</v>
      </c>
    </row>
    <row r="27" spans="2:4" ht="19.5" thickBot="1">
      <c r="B27" s="1285"/>
      <c r="C27" s="33" t="s">
        <v>26</v>
      </c>
      <c r="D27" s="816">
        <v>4</v>
      </c>
    </row>
    <row r="28" spans="2:4" ht="18.75">
      <c r="B28" s="1290" t="s">
        <v>3</v>
      </c>
      <c r="C28" s="29" t="s">
        <v>68</v>
      </c>
      <c r="D28" s="814">
        <v>1303</v>
      </c>
    </row>
    <row r="29" spans="2:4" ht="18.75">
      <c r="B29" s="1285"/>
      <c r="C29" s="31" t="s">
        <v>69</v>
      </c>
      <c r="D29" s="815">
        <v>292</v>
      </c>
    </row>
    <row r="30" spans="2:4" ht="18.75">
      <c r="B30" s="1285"/>
      <c r="C30" s="31" t="s">
        <v>70</v>
      </c>
      <c r="D30" s="815">
        <v>1</v>
      </c>
    </row>
    <row r="31" spans="2:4" ht="19.5" thickBot="1">
      <c r="B31" s="1291"/>
      <c r="C31" s="33" t="s">
        <v>26</v>
      </c>
      <c r="D31" s="816">
        <v>0</v>
      </c>
    </row>
    <row r="32" spans="2:4" ht="18.75">
      <c r="B32" s="1292" t="s">
        <v>14</v>
      </c>
      <c r="C32" s="35" t="s">
        <v>68</v>
      </c>
      <c r="D32" s="817">
        <f>D16+D20+D24+D28</f>
        <v>59591</v>
      </c>
    </row>
    <row r="33" spans="2:4" ht="18.75">
      <c r="B33" s="1293"/>
      <c r="C33" s="36" t="s">
        <v>69</v>
      </c>
      <c r="D33" s="818">
        <f>D17+D21+D25+D29</f>
        <v>35620</v>
      </c>
    </row>
    <row r="34" spans="2:4" ht="18.75">
      <c r="B34" s="1293"/>
      <c r="C34" s="36" t="s">
        <v>70</v>
      </c>
      <c r="D34" s="818">
        <f>D18+D22+D26+D30</f>
        <v>1689</v>
      </c>
    </row>
    <row r="35" spans="2:4" ht="19.5" thickBot="1">
      <c r="B35" s="1294"/>
      <c r="C35" s="37" t="s">
        <v>26</v>
      </c>
      <c r="D35" s="819">
        <f>D19+D23+D27+D31</f>
        <v>5</v>
      </c>
    </row>
    <row r="36" ht="19.5" thickTop="1"/>
    <row r="37" ht="18.75">
      <c r="B37" s="2" t="s">
        <v>529</v>
      </c>
    </row>
    <row r="38" ht="19.5" thickBot="1"/>
    <row r="39" spans="2:7" ht="24.75" customHeight="1" thickBot="1" thickTop="1">
      <c r="B39" s="45" t="s">
        <v>16</v>
      </c>
      <c r="C39" s="1212" t="s">
        <v>0</v>
      </c>
      <c r="D39" s="1213"/>
      <c r="E39" s="1213"/>
      <c r="F39" s="1213"/>
      <c r="G39" s="1286"/>
    </row>
    <row r="40" spans="2:7" ht="66" customHeight="1" thickBot="1">
      <c r="B40" s="94" t="s">
        <v>88</v>
      </c>
      <c r="C40" s="79" t="s">
        <v>68</v>
      </c>
      <c r="D40" s="87" t="s">
        <v>69</v>
      </c>
      <c r="E40" s="100" t="s">
        <v>70</v>
      </c>
      <c r="F40" s="87" t="s">
        <v>26</v>
      </c>
      <c r="G40" s="101" t="s">
        <v>15</v>
      </c>
    </row>
    <row r="41" spans="2:7" ht="24.75" customHeight="1">
      <c r="B41" s="95" t="s">
        <v>31</v>
      </c>
      <c r="C41" s="409">
        <v>1501</v>
      </c>
      <c r="D41" s="820">
        <v>886</v>
      </c>
      <c r="E41" s="410">
        <v>85</v>
      </c>
      <c r="F41" s="820">
        <v>0</v>
      </c>
      <c r="G41" s="821">
        <f aca="true" t="shared" si="0" ref="G41:G47">SUM(C41:F41)</f>
        <v>2472</v>
      </c>
    </row>
    <row r="42" spans="2:7" ht="24.75" customHeight="1">
      <c r="B42" s="95" t="s">
        <v>65</v>
      </c>
      <c r="C42" s="409">
        <v>3683</v>
      </c>
      <c r="D42" s="820">
        <v>1179</v>
      </c>
      <c r="E42" s="410">
        <v>73</v>
      </c>
      <c r="F42" s="820">
        <v>0</v>
      </c>
      <c r="G42" s="822">
        <f t="shared" si="0"/>
        <v>4935</v>
      </c>
    </row>
    <row r="43" spans="2:7" ht="24.75" customHeight="1">
      <c r="B43" s="95" t="s">
        <v>66</v>
      </c>
      <c r="C43" s="409">
        <v>3687</v>
      </c>
      <c r="D43" s="820">
        <v>1437</v>
      </c>
      <c r="E43" s="410">
        <v>47</v>
      </c>
      <c r="F43" s="820">
        <v>0</v>
      </c>
      <c r="G43" s="822">
        <f t="shared" si="0"/>
        <v>5171</v>
      </c>
    </row>
    <row r="44" spans="2:7" ht="24.75" customHeight="1">
      <c r="B44" s="95" t="s">
        <v>27</v>
      </c>
      <c r="C44" s="409">
        <v>7000</v>
      </c>
      <c r="D44" s="820">
        <v>6494</v>
      </c>
      <c r="E44" s="410">
        <v>241</v>
      </c>
      <c r="F44" s="820">
        <v>0</v>
      </c>
      <c r="G44" s="822">
        <f t="shared" si="0"/>
        <v>13735</v>
      </c>
    </row>
    <row r="45" spans="2:7" ht="24.75" customHeight="1">
      <c r="B45" s="96" t="s">
        <v>28</v>
      </c>
      <c r="C45" s="417">
        <v>4044</v>
      </c>
      <c r="D45" s="823">
        <v>2609</v>
      </c>
      <c r="E45" s="418">
        <v>177</v>
      </c>
      <c r="F45" s="823">
        <v>0</v>
      </c>
      <c r="G45" s="822">
        <f t="shared" si="0"/>
        <v>6830</v>
      </c>
    </row>
    <row r="46" spans="2:7" ht="24.75" customHeight="1">
      <c r="B46" s="96" t="s">
        <v>29</v>
      </c>
      <c r="C46" s="417">
        <v>3113</v>
      </c>
      <c r="D46" s="823">
        <v>2081</v>
      </c>
      <c r="E46" s="418">
        <v>150</v>
      </c>
      <c r="F46" s="823">
        <v>0</v>
      </c>
      <c r="G46" s="822">
        <f t="shared" si="0"/>
        <v>5344</v>
      </c>
    </row>
    <row r="47" spans="2:7" ht="24.75" customHeight="1" thickBot="1">
      <c r="B47" s="97" t="s">
        <v>30</v>
      </c>
      <c r="C47" s="436">
        <v>2439</v>
      </c>
      <c r="D47" s="824">
        <v>1499</v>
      </c>
      <c r="E47" s="437">
        <v>124</v>
      </c>
      <c r="F47" s="824">
        <v>0</v>
      </c>
      <c r="G47" s="825">
        <f t="shared" si="0"/>
        <v>4062</v>
      </c>
    </row>
    <row r="48" spans="2:7" ht="24.75" customHeight="1" thickBot="1">
      <c r="B48" s="98" t="s">
        <v>15</v>
      </c>
      <c r="C48" s="444">
        <f>SUM(C41:C47)</f>
        <v>25467</v>
      </c>
      <c r="D48" s="448">
        <f>SUM(D41:D47)</f>
        <v>16185</v>
      </c>
      <c r="E48" s="445">
        <f>SUM(E41:E47)</f>
        <v>897</v>
      </c>
      <c r="F48" s="447">
        <f>SUM(F41:F47)</f>
        <v>0</v>
      </c>
      <c r="G48" s="826">
        <f>SUM(G41:G47)</f>
        <v>42549</v>
      </c>
    </row>
    <row r="49" ht="19.5" thickTop="1"/>
    <row r="50" ht="18.75">
      <c r="B50" s="2" t="s">
        <v>530</v>
      </c>
    </row>
    <row r="51" ht="19.5" thickBot="1"/>
    <row r="52" spans="2:7" ht="24.75" customHeight="1" thickBot="1" thickTop="1">
      <c r="B52" s="45" t="s">
        <v>16</v>
      </c>
      <c r="C52" s="1212" t="s">
        <v>1</v>
      </c>
      <c r="D52" s="1213"/>
      <c r="E52" s="1213"/>
      <c r="F52" s="1213"/>
      <c r="G52" s="1214"/>
    </row>
    <row r="53" spans="2:7" ht="57" thickBot="1">
      <c r="B53" s="99" t="s">
        <v>88</v>
      </c>
      <c r="C53" s="79" t="s">
        <v>68</v>
      </c>
      <c r="D53" s="87" t="s">
        <v>69</v>
      </c>
      <c r="E53" s="100" t="s">
        <v>70</v>
      </c>
      <c r="F53" s="87" t="s">
        <v>26</v>
      </c>
      <c r="G53" s="102" t="s">
        <v>15</v>
      </c>
    </row>
    <row r="54" spans="2:7" ht="24.75" customHeight="1">
      <c r="B54" s="95" t="s">
        <v>31</v>
      </c>
      <c r="C54" s="409">
        <v>237</v>
      </c>
      <c r="D54" s="820">
        <v>94</v>
      </c>
      <c r="E54" s="410">
        <v>10</v>
      </c>
      <c r="F54" s="820">
        <v>0</v>
      </c>
      <c r="G54" s="592">
        <f aca="true" t="shared" si="1" ref="G54:G60">SUM(C54:F54)</f>
        <v>341</v>
      </c>
    </row>
    <row r="55" spans="2:7" ht="24.75" customHeight="1">
      <c r="B55" s="95" t="s">
        <v>65</v>
      </c>
      <c r="C55" s="409">
        <v>1012</v>
      </c>
      <c r="D55" s="820">
        <v>340</v>
      </c>
      <c r="E55" s="410">
        <v>15</v>
      </c>
      <c r="F55" s="820">
        <v>0</v>
      </c>
      <c r="G55" s="593">
        <f t="shared" si="1"/>
        <v>1367</v>
      </c>
    </row>
    <row r="56" spans="2:7" ht="24.75" customHeight="1">
      <c r="B56" s="95" t="s">
        <v>66</v>
      </c>
      <c r="C56" s="409">
        <v>447</v>
      </c>
      <c r="D56" s="820">
        <v>125</v>
      </c>
      <c r="E56" s="410">
        <v>26</v>
      </c>
      <c r="F56" s="820">
        <v>0</v>
      </c>
      <c r="G56" s="593">
        <f t="shared" si="1"/>
        <v>598</v>
      </c>
    </row>
    <row r="57" spans="2:7" ht="24.75" customHeight="1">
      <c r="B57" s="95" t="s">
        <v>27</v>
      </c>
      <c r="C57" s="409">
        <v>1100</v>
      </c>
      <c r="D57" s="820">
        <v>278</v>
      </c>
      <c r="E57" s="410">
        <v>18</v>
      </c>
      <c r="F57" s="820">
        <v>1</v>
      </c>
      <c r="G57" s="593">
        <f t="shared" si="1"/>
        <v>1397</v>
      </c>
    </row>
    <row r="58" spans="2:7" ht="24.75" customHeight="1">
      <c r="B58" s="96" t="s">
        <v>28</v>
      </c>
      <c r="C58" s="417">
        <v>1314</v>
      </c>
      <c r="D58" s="823">
        <v>394</v>
      </c>
      <c r="E58" s="418">
        <v>42</v>
      </c>
      <c r="F58" s="823">
        <v>0</v>
      </c>
      <c r="G58" s="593">
        <f t="shared" si="1"/>
        <v>1750</v>
      </c>
    </row>
    <row r="59" spans="2:7" ht="24.75" customHeight="1">
      <c r="B59" s="96" t="s">
        <v>29</v>
      </c>
      <c r="C59" s="417">
        <v>646</v>
      </c>
      <c r="D59" s="823">
        <v>105</v>
      </c>
      <c r="E59" s="418">
        <v>10</v>
      </c>
      <c r="F59" s="823">
        <v>0</v>
      </c>
      <c r="G59" s="593">
        <f t="shared" si="1"/>
        <v>761</v>
      </c>
    </row>
    <row r="60" spans="2:7" ht="24.75" customHeight="1" thickBot="1">
      <c r="B60" s="97" t="s">
        <v>30</v>
      </c>
      <c r="C60" s="436">
        <v>609</v>
      </c>
      <c r="D60" s="824">
        <v>126</v>
      </c>
      <c r="E60" s="437">
        <v>15</v>
      </c>
      <c r="F60" s="824">
        <v>0</v>
      </c>
      <c r="G60" s="594">
        <f t="shared" si="1"/>
        <v>750</v>
      </c>
    </row>
    <row r="61" spans="2:7" ht="24.75" customHeight="1" thickBot="1">
      <c r="B61" s="98" t="s">
        <v>15</v>
      </c>
      <c r="C61" s="444">
        <f>SUM(C54:C60)</f>
        <v>5365</v>
      </c>
      <c r="D61" s="445">
        <f>SUM(D54:D60)</f>
        <v>1462</v>
      </c>
      <c r="E61" s="445">
        <f>SUM(E54:E60)</f>
        <v>136</v>
      </c>
      <c r="F61" s="446">
        <f>SUM(F54:F60)</f>
        <v>1</v>
      </c>
      <c r="G61" s="827">
        <f>SUM(G54:G60)</f>
        <v>6964</v>
      </c>
    </row>
    <row r="62" ht="19.5" thickTop="1"/>
    <row r="63" ht="18.75">
      <c r="B63" s="2" t="s">
        <v>531</v>
      </c>
    </row>
    <row r="64" ht="19.5" thickBot="1"/>
    <row r="65" spans="2:7" ht="24.75" customHeight="1" thickBot="1" thickTop="1">
      <c r="B65" s="107" t="s">
        <v>16</v>
      </c>
      <c r="C65" s="1287" t="s">
        <v>2</v>
      </c>
      <c r="D65" s="1288"/>
      <c r="E65" s="1288"/>
      <c r="F65" s="1288"/>
      <c r="G65" s="1289"/>
    </row>
    <row r="66" spans="2:7" ht="57" thickBot="1">
      <c r="B66" s="99" t="s">
        <v>88</v>
      </c>
      <c r="C66" s="79" t="s">
        <v>68</v>
      </c>
      <c r="D66" s="87" t="s">
        <v>69</v>
      </c>
      <c r="E66" s="100" t="s">
        <v>70</v>
      </c>
      <c r="F66" s="87" t="s">
        <v>26</v>
      </c>
      <c r="G66" s="108" t="s">
        <v>15</v>
      </c>
    </row>
    <row r="67" spans="2:7" ht="24.75" customHeight="1">
      <c r="B67" s="95" t="s">
        <v>31</v>
      </c>
      <c r="C67" s="409">
        <v>3624</v>
      </c>
      <c r="D67" s="820">
        <v>2258</v>
      </c>
      <c r="E67" s="410">
        <v>54</v>
      </c>
      <c r="F67" s="820">
        <v>0</v>
      </c>
      <c r="G67" s="592">
        <f aca="true" t="shared" si="2" ref="G67:G73">SUM(C67:F67)</f>
        <v>5936</v>
      </c>
    </row>
    <row r="68" spans="2:7" ht="24.75" customHeight="1">
      <c r="B68" s="95" t="s">
        <v>65</v>
      </c>
      <c r="C68" s="409">
        <v>8922</v>
      </c>
      <c r="D68" s="820">
        <v>6041</v>
      </c>
      <c r="E68" s="410">
        <v>165</v>
      </c>
      <c r="F68" s="820">
        <v>1</v>
      </c>
      <c r="G68" s="593">
        <f t="shared" si="2"/>
        <v>15129</v>
      </c>
    </row>
    <row r="69" spans="2:7" ht="24.75" customHeight="1">
      <c r="B69" s="95" t="s">
        <v>66</v>
      </c>
      <c r="C69" s="409">
        <v>3926</v>
      </c>
      <c r="D69" s="820">
        <v>2642</v>
      </c>
      <c r="E69" s="410">
        <v>132</v>
      </c>
      <c r="F69" s="820">
        <v>1</v>
      </c>
      <c r="G69" s="593">
        <f t="shared" si="2"/>
        <v>6701</v>
      </c>
    </row>
    <row r="70" spans="2:7" ht="24.75" customHeight="1">
      <c r="B70" s="95" t="s">
        <v>27</v>
      </c>
      <c r="C70" s="409">
        <v>4521</v>
      </c>
      <c r="D70" s="820">
        <v>2790</v>
      </c>
      <c r="E70" s="410">
        <v>111</v>
      </c>
      <c r="F70" s="820">
        <v>0</v>
      </c>
      <c r="G70" s="593">
        <f t="shared" si="2"/>
        <v>7422</v>
      </c>
    </row>
    <row r="71" spans="2:7" ht="24.75" customHeight="1">
      <c r="B71" s="96" t="s">
        <v>28</v>
      </c>
      <c r="C71" s="417">
        <v>2448</v>
      </c>
      <c r="D71" s="823">
        <v>1799</v>
      </c>
      <c r="E71" s="418">
        <v>103</v>
      </c>
      <c r="F71" s="823">
        <v>0</v>
      </c>
      <c r="G71" s="593">
        <f t="shared" si="2"/>
        <v>4350</v>
      </c>
    </row>
    <row r="72" spans="2:7" ht="24.75" customHeight="1">
      <c r="B72" s="96" t="s">
        <v>29</v>
      </c>
      <c r="C72" s="417">
        <v>2629</v>
      </c>
      <c r="D72" s="823">
        <v>1279</v>
      </c>
      <c r="E72" s="418">
        <v>61</v>
      </c>
      <c r="F72" s="823">
        <v>0</v>
      </c>
      <c r="G72" s="593">
        <f t="shared" si="2"/>
        <v>3969</v>
      </c>
    </row>
    <row r="73" spans="2:7" ht="24.75" customHeight="1" thickBot="1">
      <c r="B73" s="97" t="s">
        <v>30</v>
      </c>
      <c r="C73" s="436">
        <v>1386</v>
      </c>
      <c r="D73" s="824">
        <v>872</v>
      </c>
      <c r="E73" s="437">
        <v>29</v>
      </c>
      <c r="F73" s="824">
        <v>2</v>
      </c>
      <c r="G73" s="594">
        <f t="shared" si="2"/>
        <v>2289</v>
      </c>
    </row>
    <row r="74" spans="2:7" ht="24.75" customHeight="1" thickBot="1">
      <c r="B74" s="98" t="s">
        <v>15</v>
      </c>
      <c r="C74" s="444">
        <f>SUM(C67:C73)</f>
        <v>27456</v>
      </c>
      <c r="D74" s="445">
        <f>SUM(D67:D73)</f>
        <v>17681</v>
      </c>
      <c r="E74" s="445">
        <f>SUM(E67:E73)</f>
        <v>655</v>
      </c>
      <c r="F74" s="446">
        <f>SUM(F67:F73)</f>
        <v>4</v>
      </c>
      <c r="G74" s="240">
        <f>SUM(G67:G73)</f>
        <v>45796</v>
      </c>
    </row>
    <row r="75" ht="19.5" thickTop="1"/>
    <row r="76" ht="18.75">
      <c r="B76" s="2" t="s">
        <v>532</v>
      </c>
    </row>
    <row r="77" ht="19.5" thickBot="1"/>
    <row r="78" spans="2:7" ht="24.75" customHeight="1" thickBot="1" thickTop="1">
      <c r="B78" s="73" t="s">
        <v>16</v>
      </c>
      <c r="C78" s="1212" t="s">
        <v>3</v>
      </c>
      <c r="D78" s="1213"/>
      <c r="E78" s="1213"/>
      <c r="F78" s="1213"/>
      <c r="G78" s="1214"/>
    </row>
    <row r="79" spans="2:7" ht="57" thickBot="1">
      <c r="B79" s="99" t="s">
        <v>88</v>
      </c>
      <c r="C79" s="79" t="s">
        <v>68</v>
      </c>
      <c r="D79" s="87" t="s">
        <v>69</v>
      </c>
      <c r="E79" s="100" t="s">
        <v>70</v>
      </c>
      <c r="F79" s="87" t="s">
        <v>26</v>
      </c>
      <c r="G79" s="102" t="s">
        <v>15</v>
      </c>
    </row>
    <row r="80" spans="2:7" ht="24.75" customHeight="1">
      <c r="B80" s="95" t="s">
        <v>31</v>
      </c>
      <c r="C80" s="409">
        <v>115</v>
      </c>
      <c r="D80" s="820">
        <v>17</v>
      </c>
      <c r="E80" s="410">
        <v>0</v>
      </c>
      <c r="F80" s="820">
        <v>0</v>
      </c>
      <c r="G80" s="592">
        <f aca="true" t="shared" si="3" ref="G80:G86">SUM(C80:F80)</f>
        <v>132</v>
      </c>
    </row>
    <row r="81" spans="2:7" ht="24.75" customHeight="1">
      <c r="B81" s="95" t="s">
        <v>65</v>
      </c>
      <c r="C81" s="409">
        <v>90</v>
      </c>
      <c r="D81" s="820">
        <v>30</v>
      </c>
      <c r="E81" s="410">
        <v>0</v>
      </c>
      <c r="F81" s="820">
        <v>0</v>
      </c>
      <c r="G81" s="593">
        <f t="shared" si="3"/>
        <v>120</v>
      </c>
    </row>
    <row r="82" spans="2:7" ht="24.75" customHeight="1">
      <c r="B82" s="95" t="s">
        <v>66</v>
      </c>
      <c r="C82" s="409">
        <v>50</v>
      </c>
      <c r="D82" s="820">
        <v>6</v>
      </c>
      <c r="E82" s="410">
        <v>0</v>
      </c>
      <c r="F82" s="820">
        <v>0</v>
      </c>
      <c r="G82" s="593">
        <f t="shared" si="3"/>
        <v>56</v>
      </c>
    </row>
    <row r="83" spans="2:7" ht="24.75" customHeight="1">
      <c r="B83" s="95" t="s">
        <v>27</v>
      </c>
      <c r="C83" s="409">
        <v>398</v>
      </c>
      <c r="D83" s="820">
        <v>24</v>
      </c>
      <c r="E83" s="410">
        <v>0</v>
      </c>
      <c r="F83" s="820">
        <v>0</v>
      </c>
      <c r="G83" s="593">
        <f t="shared" si="3"/>
        <v>422</v>
      </c>
    </row>
    <row r="84" spans="2:7" ht="24.75" customHeight="1">
      <c r="B84" s="96" t="s">
        <v>28</v>
      </c>
      <c r="C84" s="417">
        <v>106</v>
      </c>
      <c r="D84" s="823">
        <v>12</v>
      </c>
      <c r="E84" s="418">
        <v>0</v>
      </c>
      <c r="F84" s="823">
        <v>0</v>
      </c>
      <c r="G84" s="593">
        <f t="shared" si="3"/>
        <v>118</v>
      </c>
    </row>
    <row r="85" spans="2:7" ht="24.75" customHeight="1">
      <c r="B85" s="96" t="s">
        <v>29</v>
      </c>
      <c r="C85" s="417">
        <v>544</v>
      </c>
      <c r="D85" s="823">
        <v>203</v>
      </c>
      <c r="E85" s="418">
        <v>1</v>
      </c>
      <c r="F85" s="823">
        <v>0</v>
      </c>
      <c r="G85" s="593">
        <f t="shared" si="3"/>
        <v>748</v>
      </c>
    </row>
    <row r="86" spans="2:7" ht="24.75" customHeight="1" thickBot="1">
      <c r="B86" s="97" t="s">
        <v>30</v>
      </c>
      <c r="C86" s="436">
        <v>0</v>
      </c>
      <c r="D86" s="824">
        <v>0</v>
      </c>
      <c r="E86" s="437">
        <v>0</v>
      </c>
      <c r="F86" s="824">
        <v>0</v>
      </c>
      <c r="G86" s="594">
        <f t="shared" si="3"/>
        <v>0</v>
      </c>
    </row>
    <row r="87" spans="2:7" ht="24.75" customHeight="1" thickBot="1">
      <c r="B87" s="98" t="s">
        <v>15</v>
      </c>
      <c r="C87" s="444">
        <f>SUM(C80:C86)</f>
        <v>1303</v>
      </c>
      <c r="D87" s="830">
        <f>SUM(D80:D86)</f>
        <v>292</v>
      </c>
      <c r="E87" s="445">
        <f>SUM(E80:E86)</f>
        <v>1</v>
      </c>
      <c r="F87" s="827">
        <f>SUM(F80:F86)</f>
        <v>0</v>
      </c>
      <c r="G87" s="240">
        <f>SUM(G80:G86)</f>
        <v>1596</v>
      </c>
    </row>
    <row r="88" ht="19.5" thickTop="1"/>
    <row r="89" spans="2:16" ht="18.75">
      <c r="B89" s="1166" t="s">
        <v>222</v>
      </c>
      <c r="C89" s="1166"/>
      <c r="D89" s="1166"/>
      <c r="E89" s="1166"/>
      <c r="F89" s="1166"/>
      <c r="G89" s="1166"/>
      <c r="H89" s="1166"/>
      <c r="I89" s="1166"/>
      <c r="J89" s="1166"/>
      <c r="K89" s="1166"/>
      <c r="L89" s="1166"/>
      <c r="M89" s="1166"/>
      <c r="N89" s="1166"/>
      <c r="O89" s="1166"/>
      <c r="P89" s="1166"/>
    </row>
  </sheetData>
  <sheetProtection/>
  <mergeCells count="10">
    <mergeCell ref="B89:P89"/>
    <mergeCell ref="B16:B19"/>
    <mergeCell ref="C39:G39"/>
    <mergeCell ref="C52:G52"/>
    <mergeCell ref="C65:G65"/>
    <mergeCell ref="C78:G78"/>
    <mergeCell ref="B20:B23"/>
    <mergeCell ref="B24:B27"/>
    <mergeCell ref="B28:B31"/>
    <mergeCell ref="B32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27"/>
  <sheetViews>
    <sheetView rightToLeft="1" zoomScalePageLayoutView="0" workbookViewId="0" topLeftCell="A1">
      <selection activeCell="B27" sqref="B27:P27"/>
    </sheetView>
  </sheetViews>
  <sheetFormatPr defaultColWidth="9.140625" defaultRowHeight="15"/>
  <cols>
    <col min="1" max="1" width="5.57421875" style="1" customWidth="1"/>
    <col min="2" max="2" width="20.7109375" style="1" customWidth="1"/>
    <col min="3" max="5" width="18.7109375" style="1" customWidth="1"/>
    <col min="6" max="16384" width="9.140625" style="1" customWidth="1"/>
  </cols>
  <sheetData>
    <row r="2" ht="18.75">
      <c r="B2" s="2" t="s">
        <v>536</v>
      </c>
    </row>
    <row r="3" ht="19.5" thickBot="1"/>
    <row r="4" spans="2:4" ht="20.25" thickBot="1" thickTop="1">
      <c r="B4" s="38" t="s">
        <v>19</v>
      </c>
      <c r="C4" s="39" t="s">
        <v>22</v>
      </c>
      <c r="D4" s="28" t="s">
        <v>23</v>
      </c>
    </row>
    <row r="5" spans="2:4" ht="18.75">
      <c r="B5" s="41" t="s">
        <v>20</v>
      </c>
      <c r="C5" s="223">
        <v>75018</v>
      </c>
      <c r="D5" s="111">
        <f>C5/C7</f>
        <v>0.7741396212785718</v>
      </c>
    </row>
    <row r="6" spans="2:4" ht="19.5" thickBot="1">
      <c r="B6" s="42" t="s">
        <v>21</v>
      </c>
      <c r="C6" s="565">
        <v>21887</v>
      </c>
      <c r="D6" s="111">
        <f>C6/C7</f>
        <v>0.2258603787214282</v>
      </c>
    </row>
    <row r="7" spans="2:4" ht="20.25" thickBot="1" thickTop="1">
      <c r="B7" s="40" t="s">
        <v>15</v>
      </c>
      <c r="C7" s="157">
        <f>SUM(C5:C6)</f>
        <v>96905</v>
      </c>
      <c r="D7" s="110">
        <f>SUM(D5:D6)</f>
        <v>1</v>
      </c>
    </row>
    <row r="8" ht="19.5" thickTop="1"/>
    <row r="11" ht="18.75">
      <c r="B11" s="2" t="s">
        <v>537</v>
      </c>
    </row>
    <row r="12" ht="19.5" thickBot="1"/>
    <row r="13" spans="2:5" ht="30.75" customHeight="1" thickBot="1" thickTop="1">
      <c r="B13" s="119" t="s">
        <v>16</v>
      </c>
      <c r="C13" s="120" t="s">
        <v>71</v>
      </c>
      <c r="D13" s="70" t="s">
        <v>22</v>
      </c>
      <c r="E13" s="71" t="s">
        <v>23</v>
      </c>
    </row>
    <row r="14" spans="2:5" ht="18.75">
      <c r="B14" s="1297" t="s">
        <v>0</v>
      </c>
      <c r="C14" s="29" t="s">
        <v>20</v>
      </c>
      <c r="D14" s="114">
        <v>31869</v>
      </c>
      <c r="E14" s="112">
        <f>D14/D16</f>
        <v>0.7489952760346894</v>
      </c>
    </row>
    <row r="15" spans="2:5" ht="19.5" thickBot="1">
      <c r="B15" s="1298"/>
      <c r="C15" s="33" t="s">
        <v>21</v>
      </c>
      <c r="D15" s="115">
        <v>10680</v>
      </c>
      <c r="E15" s="113">
        <f>D15/D16</f>
        <v>0.2510047239653106</v>
      </c>
    </row>
    <row r="16" spans="2:5" ht="19.5" thickBot="1">
      <c r="B16" s="1300" t="s">
        <v>139</v>
      </c>
      <c r="C16" s="1301"/>
      <c r="D16" s="831">
        <f>SUM(D14:D15)</f>
        <v>42549</v>
      </c>
      <c r="E16" s="832">
        <f>SUM(E14:E15)</f>
        <v>1</v>
      </c>
    </row>
    <row r="17" spans="2:5" ht="18.75">
      <c r="B17" s="1299" t="s">
        <v>1</v>
      </c>
      <c r="C17" s="116" t="s">
        <v>20</v>
      </c>
      <c r="D17" s="117">
        <v>6204</v>
      </c>
      <c r="E17" s="118">
        <f>D17/D19</f>
        <v>0.890867317633544</v>
      </c>
    </row>
    <row r="18" spans="2:5" ht="19.5" thickBot="1">
      <c r="B18" s="1299"/>
      <c r="C18" s="33" t="s">
        <v>21</v>
      </c>
      <c r="D18" s="115">
        <v>760</v>
      </c>
      <c r="E18" s="113">
        <f>D18/D19</f>
        <v>0.10913268236645605</v>
      </c>
    </row>
    <row r="19" spans="2:5" ht="19.5" thickBot="1">
      <c r="B19" s="1300" t="s">
        <v>139</v>
      </c>
      <c r="C19" s="1301"/>
      <c r="D19" s="122">
        <f>SUM(D17:D18)</f>
        <v>6964</v>
      </c>
      <c r="E19" s="123">
        <f>SUM(E17:E18)</f>
        <v>1</v>
      </c>
    </row>
    <row r="20" spans="2:5" ht="18.75">
      <c r="B20" s="1297" t="s">
        <v>2</v>
      </c>
      <c r="C20" s="29" t="s">
        <v>20</v>
      </c>
      <c r="D20" s="114">
        <v>36002</v>
      </c>
      <c r="E20" s="112">
        <f>D20/D22</f>
        <v>0.7861385273823042</v>
      </c>
    </row>
    <row r="21" spans="2:5" ht="19.5" thickBot="1">
      <c r="B21" s="1298"/>
      <c r="C21" s="33" t="s">
        <v>21</v>
      </c>
      <c r="D21" s="115">
        <v>9794</v>
      </c>
      <c r="E21" s="113">
        <f>D21/D22</f>
        <v>0.21386147261769586</v>
      </c>
    </row>
    <row r="22" spans="2:5" ht="19.5" thickBot="1">
      <c r="B22" s="1300" t="s">
        <v>139</v>
      </c>
      <c r="C22" s="1301"/>
      <c r="D22" s="122">
        <f>SUM(D20:D21)</f>
        <v>45796</v>
      </c>
      <c r="E22" s="123">
        <f>SUM(E20:E21)</f>
        <v>1</v>
      </c>
    </row>
    <row r="23" spans="2:5" ht="18.75">
      <c r="B23" s="1297" t="s">
        <v>3</v>
      </c>
      <c r="C23" s="29" t="s">
        <v>20</v>
      </c>
      <c r="D23" s="114">
        <v>943</v>
      </c>
      <c r="E23" s="112">
        <f>D23/D25</f>
        <v>0.5908521303258145</v>
      </c>
    </row>
    <row r="24" spans="2:5" ht="19.5" thickBot="1">
      <c r="B24" s="1298"/>
      <c r="C24" s="33" t="s">
        <v>21</v>
      </c>
      <c r="D24" s="115">
        <v>653</v>
      </c>
      <c r="E24" s="113">
        <f>D24/D25</f>
        <v>0.4091478696741855</v>
      </c>
    </row>
    <row r="25" spans="2:5" ht="19.5" thickBot="1">
      <c r="B25" s="1295" t="s">
        <v>139</v>
      </c>
      <c r="C25" s="1296"/>
      <c r="D25" s="121">
        <f>SUM(D23:D24)</f>
        <v>1596</v>
      </c>
      <c r="E25" s="124">
        <f>SUM(E23:E24)</f>
        <v>1</v>
      </c>
    </row>
    <row r="26" ht="19.5" thickTop="1"/>
    <row r="27" spans="2:16" ht="18.75">
      <c r="B27" s="1166" t="s">
        <v>222</v>
      </c>
      <c r="C27" s="1166"/>
      <c r="D27" s="1166"/>
      <c r="E27" s="1166"/>
      <c r="F27" s="1166"/>
      <c r="G27" s="1166"/>
      <c r="H27" s="1166"/>
      <c r="I27" s="1166"/>
      <c r="J27" s="1166"/>
      <c r="K27" s="1166"/>
      <c r="L27" s="1166"/>
      <c r="M27" s="1166"/>
      <c r="N27" s="1166"/>
      <c r="O27" s="1166"/>
      <c r="P27" s="1166"/>
    </row>
  </sheetData>
  <sheetProtection/>
  <mergeCells count="9">
    <mergeCell ref="B27:P27"/>
    <mergeCell ref="B25:C25"/>
    <mergeCell ref="B14:B15"/>
    <mergeCell ref="B17:B18"/>
    <mergeCell ref="B20:B21"/>
    <mergeCell ref="B23:B24"/>
    <mergeCell ref="B16:C16"/>
    <mergeCell ref="B19:C19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P53"/>
  <sheetViews>
    <sheetView rightToLeft="1" zoomScalePageLayoutView="0" workbookViewId="0" topLeftCell="A1">
      <selection activeCell="B33" sqref="B33"/>
    </sheetView>
  </sheetViews>
  <sheetFormatPr defaultColWidth="9.140625" defaultRowHeight="15"/>
  <cols>
    <col min="1" max="1" width="9.140625" style="1" customWidth="1"/>
    <col min="2" max="2" width="32.00390625" style="1" customWidth="1"/>
    <col min="3" max="3" width="24.00390625" style="1" customWidth="1"/>
    <col min="4" max="11" width="12.7109375" style="130" customWidth="1"/>
    <col min="12" max="16384" width="9.140625" style="1" customWidth="1"/>
  </cols>
  <sheetData>
    <row r="2" ht="18.75">
      <c r="B2" s="2" t="s">
        <v>539</v>
      </c>
    </row>
    <row r="3" ht="19.5" thickBot="1"/>
    <row r="4" spans="2:3" ht="24.75" customHeight="1" thickBot="1" thickTop="1">
      <c r="B4" s="45" t="s">
        <v>72</v>
      </c>
      <c r="C4" s="28" t="s">
        <v>32</v>
      </c>
    </row>
    <row r="5" spans="2:3" ht="24.75" customHeight="1">
      <c r="B5" s="47" t="s">
        <v>73</v>
      </c>
      <c r="C5" s="127">
        <v>0.31</v>
      </c>
    </row>
    <row r="6" spans="2:3" ht="24.75" customHeight="1">
      <c r="B6" s="48" t="s">
        <v>74</v>
      </c>
      <c r="C6" s="128">
        <v>0.663</v>
      </c>
    </row>
    <row r="7" spans="2:3" ht="24.75" customHeight="1">
      <c r="B7" s="48" t="s">
        <v>75</v>
      </c>
      <c r="C7" s="128">
        <v>0.015</v>
      </c>
    </row>
    <row r="8" spans="2:3" ht="24.75" customHeight="1">
      <c r="B8" s="48" t="s">
        <v>76</v>
      </c>
      <c r="C8" s="128">
        <v>0.011</v>
      </c>
    </row>
    <row r="9" spans="2:3" ht="24.75" customHeight="1" thickBot="1">
      <c r="B9" s="49" t="s">
        <v>77</v>
      </c>
      <c r="C9" s="129">
        <v>0</v>
      </c>
    </row>
    <row r="10" spans="2:3" ht="20.25" thickBot="1" thickTop="1">
      <c r="B10" s="125" t="s">
        <v>15</v>
      </c>
      <c r="C10" s="126">
        <f>SUM(C5:C9)</f>
        <v>0.9990000000000001</v>
      </c>
    </row>
    <row r="11" ht="19.5" thickTop="1"/>
    <row r="12" ht="18.75">
      <c r="B12" s="2" t="s">
        <v>652</v>
      </c>
    </row>
    <row r="13" ht="19.5" thickBot="1"/>
    <row r="14" spans="2:10" ht="30" customHeight="1" thickTop="1">
      <c r="B14" s="1323" t="s">
        <v>16</v>
      </c>
      <c r="C14" s="1324" t="s">
        <v>78</v>
      </c>
      <c r="D14" s="1302" t="s">
        <v>73</v>
      </c>
      <c r="E14" s="1306" t="s">
        <v>74</v>
      </c>
      <c r="F14" s="1308" t="s">
        <v>75</v>
      </c>
      <c r="G14" s="1310" t="s">
        <v>76</v>
      </c>
      <c r="H14" s="1302" t="s">
        <v>77</v>
      </c>
      <c r="I14" s="1302" t="s">
        <v>26</v>
      </c>
      <c r="J14" s="1304" t="s">
        <v>15</v>
      </c>
    </row>
    <row r="15" spans="2:10" ht="30" customHeight="1" thickBot="1">
      <c r="B15" s="1322"/>
      <c r="C15" s="1325"/>
      <c r="D15" s="1303"/>
      <c r="E15" s="1307"/>
      <c r="F15" s="1309"/>
      <c r="G15" s="1311"/>
      <c r="H15" s="1303"/>
      <c r="I15" s="1312"/>
      <c r="J15" s="1305"/>
    </row>
    <row r="16" spans="2:10" ht="24.75" customHeight="1">
      <c r="B16" s="1320" t="s">
        <v>0</v>
      </c>
      <c r="C16" s="147" t="s">
        <v>21</v>
      </c>
      <c r="D16" s="131">
        <v>2287</v>
      </c>
      <c r="E16" s="132">
        <v>8320</v>
      </c>
      <c r="F16" s="131">
        <v>50</v>
      </c>
      <c r="G16" s="132">
        <v>22</v>
      </c>
      <c r="H16" s="133">
        <v>1</v>
      </c>
      <c r="I16" s="133">
        <v>0</v>
      </c>
      <c r="J16" s="131">
        <f>SUM(D16:I16)</f>
        <v>10680</v>
      </c>
    </row>
    <row r="17" spans="2:10" ht="24.75" customHeight="1" thickBot="1">
      <c r="B17" s="1321"/>
      <c r="C17" s="151" t="s">
        <v>20</v>
      </c>
      <c r="D17" s="139">
        <v>8561</v>
      </c>
      <c r="E17" s="152">
        <v>22170</v>
      </c>
      <c r="F17" s="139">
        <v>568</v>
      </c>
      <c r="G17" s="152">
        <v>558</v>
      </c>
      <c r="H17" s="833">
        <v>12</v>
      </c>
      <c r="I17" s="833">
        <v>0</v>
      </c>
      <c r="J17" s="139">
        <f>SUM(D17:I17)</f>
        <v>31869</v>
      </c>
    </row>
    <row r="18" spans="2:10" ht="24.75" customHeight="1" thickBot="1">
      <c r="B18" s="1322"/>
      <c r="C18" s="153" t="s">
        <v>15</v>
      </c>
      <c r="D18" s="146">
        <f>SUM(D16:D17)</f>
        <v>10848</v>
      </c>
      <c r="E18" s="154">
        <f aca="true" t="shared" si="0" ref="E18:J18">SUM(E16:E17)</f>
        <v>30490</v>
      </c>
      <c r="F18" s="146">
        <f t="shared" si="0"/>
        <v>618</v>
      </c>
      <c r="G18" s="154">
        <f t="shared" si="0"/>
        <v>580</v>
      </c>
      <c r="H18" s="146">
        <f t="shared" si="0"/>
        <v>13</v>
      </c>
      <c r="I18" s="146">
        <f t="shared" si="0"/>
        <v>0</v>
      </c>
      <c r="J18" s="155">
        <f t="shared" si="0"/>
        <v>42549</v>
      </c>
    </row>
    <row r="19" spans="2:10" ht="24.75" customHeight="1">
      <c r="B19" s="1316" t="s">
        <v>1</v>
      </c>
      <c r="C19" s="149" t="s">
        <v>21</v>
      </c>
      <c r="D19" s="131">
        <v>190</v>
      </c>
      <c r="E19" s="132">
        <v>568</v>
      </c>
      <c r="F19" s="131">
        <v>2</v>
      </c>
      <c r="G19" s="132">
        <v>0</v>
      </c>
      <c r="H19" s="131">
        <v>0</v>
      </c>
      <c r="I19" s="131">
        <v>0</v>
      </c>
      <c r="J19" s="131">
        <f>SUM(D19:I19)</f>
        <v>760</v>
      </c>
    </row>
    <row r="20" spans="2:10" ht="24.75" customHeight="1" thickBot="1">
      <c r="B20" s="1316"/>
      <c r="C20" s="150" t="s">
        <v>20</v>
      </c>
      <c r="D20" s="137">
        <v>2667</v>
      </c>
      <c r="E20" s="138">
        <v>3416</v>
      </c>
      <c r="F20" s="137">
        <v>75</v>
      </c>
      <c r="G20" s="138">
        <v>46</v>
      </c>
      <c r="H20" s="137">
        <v>0</v>
      </c>
      <c r="I20" s="139">
        <v>0</v>
      </c>
      <c r="J20" s="134">
        <f>SUM(D20:I20)</f>
        <v>6204</v>
      </c>
    </row>
    <row r="21" spans="2:10" ht="24.75" customHeight="1" thickBot="1">
      <c r="B21" s="1316"/>
      <c r="C21" s="148" t="s">
        <v>15</v>
      </c>
      <c r="D21" s="140">
        <f>SUM(D19:D20)</f>
        <v>2857</v>
      </c>
      <c r="E21" s="141">
        <f aca="true" t="shared" si="1" ref="E21:J21">SUM(E19:E20)</f>
        <v>3984</v>
      </c>
      <c r="F21" s="140">
        <f t="shared" si="1"/>
        <v>77</v>
      </c>
      <c r="G21" s="141">
        <f t="shared" si="1"/>
        <v>46</v>
      </c>
      <c r="H21" s="140">
        <f t="shared" si="1"/>
        <v>0</v>
      </c>
      <c r="I21" s="135">
        <f t="shared" si="1"/>
        <v>0</v>
      </c>
      <c r="J21" s="142">
        <f t="shared" si="1"/>
        <v>6964</v>
      </c>
    </row>
    <row r="22" spans="2:10" ht="24.75" customHeight="1">
      <c r="B22" s="1315" t="s">
        <v>2</v>
      </c>
      <c r="C22" s="149" t="s">
        <v>21</v>
      </c>
      <c r="D22" s="131">
        <v>2968</v>
      </c>
      <c r="E22" s="132">
        <v>6769</v>
      </c>
      <c r="F22" s="131">
        <v>44</v>
      </c>
      <c r="G22" s="132">
        <v>11</v>
      </c>
      <c r="H22" s="131">
        <v>1</v>
      </c>
      <c r="I22" s="131">
        <v>1</v>
      </c>
      <c r="J22" s="131">
        <f>SUM(D22:I22)</f>
        <v>9794</v>
      </c>
    </row>
    <row r="23" spans="2:10" ht="24.75" customHeight="1" thickBot="1">
      <c r="B23" s="1316"/>
      <c r="C23" s="150" t="s">
        <v>20</v>
      </c>
      <c r="D23" s="137">
        <v>13030</v>
      </c>
      <c r="E23" s="138">
        <v>21790</v>
      </c>
      <c r="F23" s="137">
        <v>689</v>
      </c>
      <c r="G23" s="138">
        <v>460</v>
      </c>
      <c r="H23" s="137">
        <v>31</v>
      </c>
      <c r="I23" s="139">
        <v>2</v>
      </c>
      <c r="J23" s="134">
        <f>SUM(D23:I23)</f>
        <v>36002</v>
      </c>
    </row>
    <row r="24" spans="2:10" ht="24.75" customHeight="1" thickBot="1">
      <c r="B24" s="1317"/>
      <c r="C24" s="148" t="s">
        <v>15</v>
      </c>
      <c r="D24" s="143">
        <f>SUM(D22:D23)</f>
        <v>15998</v>
      </c>
      <c r="E24" s="144">
        <f aca="true" t="shared" si="2" ref="E24:J24">SUM(E22:E23)</f>
        <v>28559</v>
      </c>
      <c r="F24" s="143">
        <f t="shared" si="2"/>
        <v>733</v>
      </c>
      <c r="G24" s="144">
        <f t="shared" si="2"/>
        <v>471</v>
      </c>
      <c r="H24" s="143">
        <f t="shared" si="2"/>
        <v>32</v>
      </c>
      <c r="I24" s="135">
        <f t="shared" si="2"/>
        <v>3</v>
      </c>
      <c r="J24" s="145">
        <f t="shared" si="2"/>
        <v>45796</v>
      </c>
    </row>
    <row r="25" spans="2:10" ht="24.75" customHeight="1" thickBot="1">
      <c r="B25" s="1313" t="s">
        <v>3</v>
      </c>
      <c r="C25" s="149" t="s">
        <v>21</v>
      </c>
      <c r="D25" s="131">
        <v>93</v>
      </c>
      <c r="E25" s="132">
        <v>556</v>
      </c>
      <c r="F25" s="131">
        <v>4</v>
      </c>
      <c r="G25" s="132">
        <v>0</v>
      </c>
      <c r="H25" s="131">
        <v>0</v>
      </c>
      <c r="I25" s="131">
        <v>0</v>
      </c>
      <c r="J25" s="131">
        <f>SUM(D25:I25)</f>
        <v>653</v>
      </c>
    </row>
    <row r="26" spans="2:10" ht="24.75" customHeight="1" thickBot="1" thickTop="1">
      <c r="B26" s="1314"/>
      <c r="C26" s="151" t="s">
        <v>20</v>
      </c>
      <c r="D26" s="139">
        <v>268</v>
      </c>
      <c r="E26" s="152">
        <v>627</v>
      </c>
      <c r="F26" s="139">
        <v>33</v>
      </c>
      <c r="G26" s="152">
        <v>15</v>
      </c>
      <c r="H26" s="139">
        <v>0</v>
      </c>
      <c r="I26" s="139">
        <v>0</v>
      </c>
      <c r="J26" s="139">
        <f>SUM(D26:I26)</f>
        <v>943</v>
      </c>
    </row>
    <row r="27" spans="2:10" ht="24.75" customHeight="1" thickBot="1" thickTop="1">
      <c r="B27" s="1314"/>
      <c r="C27" s="153" t="s">
        <v>15</v>
      </c>
      <c r="D27" s="146">
        <f>SUM(D25:D26)</f>
        <v>361</v>
      </c>
      <c r="E27" s="154">
        <f aca="true" t="shared" si="3" ref="E27:J27">SUM(E25:E26)</f>
        <v>1183</v>
      </c>
      <c r="F27" s="146">
        <f t="shared" si="3"/>
        <v>37</v>
      </c>
      <c r="G27" s="154">
        <f t="shared" si="3"/>
        <v>15</v>
      </c>
      <c r="H27" s="146">
        <f t="shared" si="3"/>
        <v>0</v>
      </c>
      <c r="I27" s="146">
        <f t="shared" si="3"/>
        <v>0</v>
      </c>
      <c r="J27" s="155">
        <f t="shared" si="3"/>
        <v>1596</v>
      </c>
    </row>
    <row r="28" spans="2:10" ht="24.75" customHeight="1" thickBot="1" thickTop="1">
      <c r="B28" s="1314" t="s">
        <v>14</v>
      </c>
      <c r="C28" s="158" t="s">
        <v>21</v>
      </c>
      <c r="D28" s="159">
        <f>D16+D19+D22+D25</f>
        <v>5538</v>
      </c>
      <c r="E28" s="160">
        <f aca="true" t="shared" si="4" ref="E28:J28">E16+E19+E22+E25</f>
        <v>16213</v>
      </c>
      <c r="F28" s="159">
        <f t="shared" si="4"/>
        <v>100</v>
      </c>
      <c r="G28" s="160">
        <f t="shared" si="4"/>
        <v>33</v>
      </c>
      <c r="H28" s="159">
        <f t="shared" si="4"/>
        <v>2</v>
      </c>
      <c r="I28" s="159">
        <v>1</v>
      </c>
      <c r="J28" s="159">
        <f t="shared" si="4"/>
        <v>21887</v>
      </c>
    </row>
    <row r="29" spans="2:10" ht="24.75" customHeight="1" thickBot="1" thickTop="1">
      <c r="B29" s="1314"/>
      <c r="C29" s="161" t="s">
        <v>20</v>
      </c>
      <c r="D29" s="162">
        <f>D17+D20+D23+D26</f>
        <v>24526</v>
      </c>
      <c r="E29" s="163">
        <f aca="true" t="shared" si="5" ref="E29:J29">E17+E20+E23+E26</f>
        <v>48003</v>
      </c>
      <c r="F29" s="162">
        <f t="shared" si="5"/>
        <v>1365</v>
      </c>
      <c r="G29" s="163">
        <f t="shared" si="5"/>
        <v>1079</v>
      </c>
      <c r="H29" s="162">
        <f t="shared" si="5"/>
        <v>43</v>
      </c>
      <c r="I29" s="162">
        <v>2</v>
      </c>
      <c r="J29" s="162">
        <f t="shared" si="5"/>
        <v>75018</v>
      </c>
    </row>
    <row r="30" spans="2:10" ht="24.75" customHeight="1" thickBot="1" thickTop="1">
      <c r="B30" s="1314"/>
      <c r="C30" s="156" t="s">
        <v>15</v>
      </c>
      <c r="D30" s="157">
        <f>D29+D28</f>
        <v>30064</v>
      </c>
      <c r="E30" s="157">
        <f>E29+E28</f>
        <v>64216</v>
      </c>
      <c r="F30" s="157">
        <f>F29+F28</f>
        <v>1465</v>
      </c>
      <c r="G30" s="157">
        <f>G29+G28</f>
        <v>1112</v>
      </c>
      <c r="H30" s="157">
        <f>H29+H28</f>
        <v>45</v>
      </c>
      <c r="I30" s="143">
        <f>SUM(I28:I29)</f>
        <v>3</v>
      </c>
      <c r="J30" s="143">
        <f>J29+J28</f>
        <v>96905</v>
      </c>
    </row>
    <row r="31" ht="19.5" thickTop="1"/>
    <row r="33" ht="18.75">
      <c r="B33" s="2" t="s">
        <v>653</v>
      </c>
    </row>
    <row r="34" ht="19.5" thickBot="1"/>
    <row r="35" spans="2:3" ht="24.75" customHeight="1" thickBot="1" thickTop="1">
      <c r="B35" s="165" t="s">
        <v>79</v>
      </c>
      <c r="C35" s="166" t="s">
        <v>32</v>
      </c>
    </row>
    <row r="36" spans="2:3" ht="24.75" customHeight="1">
      <c r="B36" s="834" t="s">
        <v>80</v>
      </c>
      <c r="C36" s="127">
        <v>0.141</v>
      </c>
    </row>
    <row r="37" spans="2:3" ht="24.75" customHeight="1">
      <c r="B37" s="835" t="s">
        <v>81</v>
      </c>
      <c r="C37" s="128">
        <v>0.161</v>
      </c>
    </row>
    <row r="38" spans="2:3" ht="24.75" customHeight="1">
      <c r="B38" s="836" t="s">
        <v>263</v>
      </c>
      <c r="C38" s="128">
        <v>0.548</v>
      </c>
    </row>
    <row r="39" spans="2:3" ht="24.75" customHeight="1">
      <c r="B39" s="836" t="s">
        <v>237</v>
      </c>
      <c r="C39" s="128">
        <v>0.131</v>
      </c>
    </row>
    <row r="40" spans="2:3" ht="24.75" customHeight="1" thickBot="1">
      <c r="B40" s="837" t="s">
        <v>142</v>
      </c>
      <c r="C40" s="839">
        <v>0.019</v>
      </c>
    </row>
    <row r="41" spans="2:3" ht="24.75" customHeight="1" thickBot="1">
      <c r="B41" s="838" t="s">
        <v>15</v>
      </c>
      <c r="C41" s="164">
        <f>SUM(C36:C40)</f>
        <v>1</v>
      </c>
    </row>
    <row r="42" ht="19.5" thickTop="1"/>
    <row r="43" ht="18.75">
      <c r="B43" s="2" t="s">
        <v>540</v>
      </c>
    </row>
    <row r="44" ht="19.5" thickBot="1"/>
    <row r="45" spans="2:8" ht="24.75" customHeight="1" thickTop="1">
      <c r="B45" s="1326" t="s">
        <v>89</v>
      </c>
      <c r="C45" s="1318" t="s">
        <v>80</v>
      </c>
      <c r="D45" s="1318" t="s">
        <v>81</v>
      </c>
      <c r="E45" s="1318" t="s">
        <v>140</v>
      </c>
      <c r="F45" s="1318" t="s">
        <v>141</v>
      </c>
      <c r="G45" s="1328" t="s">
        <v>142</v>
      </c>
      <c r="H45" s="1330" t="s">
        <v>15</v>
      </c>
    </row>
    <row r="46" spans="2:8" ht="24.75" customHeight="1" thickBot="1">
      <c r="B46" s="1327"/>
      <c r="C46" s="1319"/>
      <c r="D46" s="1319"/>
      <c r="E46" s="1319"/>
      <c r="F46" s="1319"/>
      <c r="G46" s="1329"/>
      <c r="H46" s="1331"/>
    </row>
    <row r="47" spans="2:8" ht="24.75" customHeight="1">
      <c r="B47" s="174" t="s">
        <v>0</v>
      </c>
      <c r="C47" s="178">
        <v>3622</v>
      </c>
      <c r="D47" s="168">
        <v>4290</v>
      </c>
      <c r="E47" s="168">
        <v>17125</v>
      </c>
      <c r="F47" s="168">
        <v>5768</v>
      </c>
      <c r="G47" s="168">
        <v>896</v>
      </c>
      <c r="H47" s="169">
        <f>SUM(C47:G47)</f>
        <v>31701</v>
      </c>
    </row>
    <row r="48" spans="2:8" ht="24.75" customHeight="1">
      <c r="B48" s="175" t="s">
        <v>1</v>
      </c>
      <c r="C48" s="179">
        <v>815</v>
      </c>
      <c r="D48" s="170">
        <v>825</v>
      </c>
      <c r="E48" s="170">
        <v>1977</v>
      </c>
      <c r="F48" s="170">
        <v>424</v>
      </c>
      <c r="G48" s="170">
        <v>66</v>
      </c>
      <c r="H48" s="171">
        <f>SUM(C48:G48)</f>
        <v>4107</v>
      </c>
    </row>
    <row r="49" spans="2:8" ht="24.75" customHeight="1">
      <c r="B49" s="175" t="s">
        <v>2</v>
      </c>
      <c r="C49" s="179">
        <v>4795</v>
      </c>
      <c r="D49" s="170">
        <v>5433</v>
      </c>
      <c r="E49" s="170">
        <v>16961</v>
      </c>
      <c r="F49" s="170">
        <v>2358</v>
      </c>
      <c r="G49" s="170">
        <v>251</v>
      </c>
      <c r="H49" s="171">
        <f>SUM(C49:G49)</f>
        <v>29798</v>
      </c>
    </row>
    <row r="50" spans="2:8" ht="24.75" customHeight="1" thickBot="1">
      <c r="B50" s="176" t="s">
        <v>3</v>
      </c>
      <c r="C50" s="180">
        <v>174</v>
      </c>
      <c r="D50" s="172">
        <v>203</v>
      </c>
      <c r="E50" s="172">
        <v>555</v>
      </c>
      <c r="F50" s="172">
        <v>239</v>
      </c>
      <c r="G50" s="172">
        <v>64</v>
      </c>
      <c r="H50" s="136">
        <f>SUM(C50:G50)</f>
        <v>1235</v>
      </c>
    </row>
    <row r="51" spans="2:9" ht="24.75" customHeight="1" thickBot="1">
      <c r="B51" s="177" t="s">
        <v>15</v>
      </c>
      <c r="C51" s="157">
        <f>SUM(C47:C50)</f>
        <v>9406</v>
      </c>
      <c r="D51" s="157">
        <f>SUM(D47:D50)</f>
        <v>10751</v>
      </c>
      <c r="E51" s="157">
        <f>SUM(E47:E50)</f>
        <v>36618</v>
      </c>
      <c r="F51" s="157">
        <f>SUM(F47:F50)</f>
        <v>8789</v>
      </c>
      <c r="G51" s="157">
        <f>SUM(G47:G50)</f>
        <v>1277</v>
      </c>
      <c r="H51" s="173">
        <f>SUM(H47:H50)</f>
        <v>66841</v>
      </c>
      <c r="I51" s="167"/>
    </row>
    <row r="52" ht="19.5" thickTop="1"/>
    <row r="53" spans="2:16" ht="18.75">
      <c r="B53" s="1166" t="s">
        <v>222</v>
      </c>
      <c r="C53" s="1166"/>
      <c r="D53" s="1166"/>
      <c r="E53" s="1166"/>
      <c r="F53" s="1166"/>
      <c r="G53" s="1166"/>
      <c r="H53" s="1166"/>
      <c r="I53" s="1166"/>
      <c r="J53" s="1166"/>
      <c r="K53" s="1166"/>
      <c r="L53" s="1166"/>
      <c r="M53" s="1166"/>
      <c r="N53" s="1166"/>
      <c r="O53" s="1166"/>
      <c r="P53" s="1166"/>
    </row>
  </sheetData>
  <sheetProtection/>
  <mergeCells count="22">
    <mergeCell ref="B28:B30"/>
    <mergeCell ref="C45:C46"/>
    <mergeCell ref="F45:F46"/>
    <mergeCell ref="G45:G46"/>
    <mergeCell ref="H45:H46"/>
    <mergeCell ref="D45:D46"/>
    <mergeCell ref="B53:P53"/>
    <mergeCell ref="H14:H15"/>
    <mergeCell ref="J14:J15"/>
    <mergeCell ref="E14:E15"/>
    <mergeCell ref="F14:F15"/>
    <mergeCell ref="G14:G15"/>
    <mergeCell ref="I14:I15"/>
    <mergeCell ref="B25:B27"/>
    <mergeCell ref="D14:D15"/>
    <mergeCell ref="B22:B24"/>
    <mergeCell ref="E45:E46"/>
    <mergeCell ref="B16:B18"/>
    <mergeCell ref="B19:B21"/>
    <mergeCell ref="B14:B15"/>
    <mergeCell ref="C14:C15"/>
    <mergeCell ref="B45:B46"/>
  </mergeCells>
  <printOptions/>
  <pageMargins left="0.7" right="0.7" top="0.75" bottom="0.75" header="0.3" footer="0.3"/>
  <pageSetup horizontalDpi="300" verticalDpi="300" orientation="portrait" r:id="rId1"/>
  <ignoredErrors>
    <ignoredError sqref="J18 J21 J24 I3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2:P26"/>
  <sheetViews>
    <sheetView rightToLeft="1" zoomScalePageLayoutView="0" workbookViewId="0" topLeftCell="A1">
      <selection activeCell="B26" sqref="B26:P26"/>
    </sheetView>
  </sheetViews>
  <sheetFormatPr defaultColWidth="9.140625" defaultRowHeight="15"/>
  <cols>
    <col min="1" max="1" width="9.140625" style="1" customWidth="1"/>
    <col min="2" max="2" width="30.00390625" style="1" customWidth="1"/>
    <col min="3" max="13" width="20.7109375" style="1" customWidth="1"/>
    <col min="14" max="16384" width="9.140625" style="1" customWidth="1"/>
  </cols>
  <sheetData>
    <row r="2" ht="18.75">
      <c r="B2" s="2" t="s">
        <v>82</v>
      </c>
    </row>
    <row r="4" ht="18.75">
      <c r="B4" s="2" t="s">
        <v>544</v>
      </c>
    </row>
    <row r="5" ht="19.5" thickBot="1"/>
    <row r="6" spans="2:7" ht="60" customHeight="1" thickBot="1" thickTop="1">
      <c r="B6" s="840" t="s">
        <v>264</v>
      </c>
      <c r="C6" s="181" t="s">
        <v>0</v>
      </c>
      <c r="D6" s="182" t="s">
        <v>1</v>
      </c>
      <c r="E6" s="182" t="s">
        <v>2</v>
      </c>
      <c r="F6" s="182" t="s">
        <v>3</v>
      </c>
      <c r="G6" s="183" t="s">
        <v>15</v>
      </c>
    </row>
    <row r="7" spans="2:7" ht="34.5" customHeight="1">
      <c r="B7" s="842" t="s">
        <v>265</v>
      </c>
      <c r="C7" s="184">
        <v>0.079</v>
      </c>
      <c r="D7" s="185">
        <v>0.023</v>
      </c>
      <c r="E7" s="185">
        <v>0.125</v>
      </c>
      <c r="F7" s="185">
        <v>0.004</v>
      </c>
      <c r="G7" s="186">
        <f>SUM(C7:F7)</f>
        <v>0.231</v>
      </c>
    </row>
    <row r="8" spans="2:7" ht="34.5" customHeight="1">
      <c r="B8" s="843" t="s">
        <v>266</v>
      </c>
      <c r="C8" s="187">
        <v>0.137</v>
      </c>
      <c r="D8" s="188">
        <v>0.022</v>
      </c>
      <c r="E8" s="188">
        <v>0.138</v>
      </c>
      <c r="F8" s="188">
        <v>0.006</v>
      </c>
      <c r="G8" s="189">
        <f>SUM(C8:F8)</f>
        <v>0.30300000000000005</v>
      </c>
    </row>
    <row r="9" spans="2:7" ht="34.5" customHeight="1">
      <c r="B9" s="843" t="s">
        <v>267</v>
      </c>
      <c r="C9" s="187">
        <v>0.078</v>
      </c>
      <c r="D9" s="188">
        <v>0.017</v>
      </c>
      <c r="E9" s="188">
        <v>0.12</v>
      </c>
      <c r="F9" s="188">
        <v>0.003</v>
      </c>
      <c r="G9" s="189">
        <f>SUM(C9:F9)</f>
        <v>0.218</v>
      </c>
    </row>
    <row r="10" spans="2:7" ht="34.5" customHeight="1">
      <c r="B10" s="843" t="s">
        <v>268</v>
      </c>
      <c r="C10" s="187">
        <v>0.113</v>
      </c>
      <c r="D10" s="188">
        <v>0.008</v>
      </c>
      <c r="E10" s="188">
        <v>0.065</v>
      </c>
      <c r="F10" s="188">
        <v>0.003</v>
      </c>
      <c r="G10" s="189">
        <f>SUM(C10:F10)</f>
        <v>0.189</v>
      </c>
    </row>
    <row r="11" spans="2:7" ht="34.5" customHeight="1" thickBot="1">
      <c r="B11" s="844" t="s">
        <v>269</v>
      </c>
      <c r="C11" s="190">
        <v>0.032</v>
      </c>
      <c r="D11" s="191">
        <v>0.002</v>
      </c>
      <c r="E11" s="191">
        <v>0.024</v>
      </c>
      <c r="F11" s="191">
        <v>0</v>
      </c>
      <c r="G11" s="192">
        <f>SUM(C11:F11)</f>
        <v>0.058</v>
      </c>
    </row>
    <row r="12" spans="2:7" ht="34.5" customHeight="1" thickBot="1">
      <c r="B12" s="841" t="s">
        <v>15</v>
      </c>
      <c r="C12" s="193">
        <f>SUM(C7:C11)</f>
        <v>0.43900000000000006</v>
      </c>
      <c r="D12" s="193">
        <f>SUM(D7:D11)</f>
        <v>0.07200000000000001</v>
      </c>
      <c r="E12" s="193">
        <f>SUM(E7:E11)</f>
        <v>0.47200000000000003</v>
      </c>
      <c r="F12" s="193">
        <f>SUM(F7:F11)</f>
        <v>0.016</v>
      </c>
      <c r="G12" s="194">
        <f>SUM(G7:G11)</f>
        <v>0.9990000000000001</v>
      </c>
    </row>
    <row r="13" ht="19.5" thickTop="1"/>
    <row r="16" ht="18.75">
      <c r="B16" s="2" t="s">
        <v>545</v>
      </c>
    </row>
    <row r="17" ht="19.5" thickBot="1"/>
    <row r="18" spans="2:13" ht="30" customHeight="1" thickTop="1">
      <c r="B18" s="1334" t="s">
        <v>143</v>
      </c>
      <c r="C18" s="1336" t="s">
        <v>144</v>
      </c>
      <c r="D18" s="1332" t="s">
        <v>145</v>
      </c>
      <c r="E18" s="1338" t="s">
        <v>146</v>
      </c>
      <c r="F18" s="1332" t="s">
        <v>147</v>
      </c>
      <c r="G18" s="1338" t="s">
        <v>148</v>
      </c>
      <c r="H18" s="1332" t="s">
        <v>149</v>
      </c>
      <c r="I18" s="1338" t="s">
        <v>150</v>
      </c>
      <c r="J18" s="1332" t="s">
        <v>151</v>
      </c>
      <c r="K18" s="1338" t="s">
        <v>152</v>
      </c>
      <c r="L18" s="1342" t="s">
        <v>153</v>
      </c>
      <c r="M18" s="1340" t="s">
        <v>15</v>
      </c>
    </row>
    <row r="19" spans="2:13" ht="30" customHeight="1" thickBot="1">
      <c r="B19" s="1335"/>
      <c r="C19" s="1337"/>
      <c r="D19" s="1333"/>
      <c r="E19" s="1339"/>
      <c r="F19" s="1333"/>
      <c r="G19" s="1339"/>
      <c r="H19" s="1333"/>
      <c r="I19" s="1339"/>
      <c r="J19" s="1333"/>
      <c r="K19" s="1339"/>
      <c r="L19" s="1333"/>
      <c r="M19" s="1341"/>
    </row>
    <row r="20" spans="2:13" ht="24.75" customHeight="1">
      <c r="B20" s="195" t="s">
        <v>0</v>
      </c>
      <c r="C20" s="199">
        <v>32</v>
      </c>
      <c r="D20" s="200">
        <v>2191</v>
      </c>
      <c r="E20" s="201">
        <v>5459</v>
      </c>
      <c r="F20" s="200">
        <v>7135</v>
      </c>
      <c r="G20" s="201">
        <v>6136</v>
      </c>
      <c r="H20" s="200">
        <v>4238</v>
      </c>
      <c r="I20" s="201">
        <v>3316</v>
      </c>
      <c r="J20" s="200">
        <v>4867</v>
      </c>
      <c r="K20" s="201">
        <v>6065</v>
      </c>
      <c r="L20" s="200">
        <v>3110</v>
      </c>
      <c r="M20" s="202">
        <f>SUM(C20:L20)</f>
        <v>42549</v>
      </c>
    </row>
    <row r="21" spans="2:13" ht="24.75" customHeight="1">
      <c r="B21" s="196" t="s">
        <v>1</v>
      </c>
      <c r="C21" s="203">
        <v>27</v>
      </c>
      <c r="D21" s="170">
        <v>770</v>
      </c>
      <c r="E21" s="204">
        <v>1440</v>
      </c>
      <c r="F21" s="170">
        <v>1339</v>
      </c>
      <c r="G21" s="204">
        <v>794</v>
      </c>
      <c r="H21" s="170">
        <v>825</v>
      </c>
      <c r="I21" s="204">
        <v>828</v>
      </c>
      <c r="J21" s="170">
        <v>508</v>
      </c>
      <c r="K21" s="204">
        <v>248</v>
      </c>
      <c r="L21" s="170">
        <v>185</v>
      </c>
      <c r="M21" s="205">
        <f>SUM(C21:L21)</f>
        <v>6964</v>
      </c>
    </row>
    <row r="22" spans="2:13" ht="24.75" customHeight="1">
      <c r="B22" s="196" t="s">
        <v>2</v>
      </c>
      <c r="C22" s="203">
        <v>265</v>
      </c>
      <c r="D22" s="170">
        <v>4377</v>
      </c>
      <c r="E22" s="204">
        <v>7510</v>
      </c>
      <c r="F22" s="170">
        <v>7687</v>
      </c>
      <c r="G22" s="204">
        <v>5725</v>
      </c>
      <c r="H22" s="170">
        <v>5953</v>
      </c>
      <c r="I22" s="204">
        <v>5645</v>
      </c>
      <c r="J22" s="170">
        <v>3997</v>
      </c>
      <c r="K22" s="204">
        <v>2301</v>
      </c>
      <c r="L22" s="170">
        <v>2336</v>
      </c>
      <c r="M22" s="205">
        <f>SUM(C22:L22)</f>
        <v>45796</v>
      </c>
    </row>
    <row r="23" spans="2:13" ht="24.75" customHeight="1" thickBot="1">
      <c r="B23" s="197" t="s">
        <v>3</v>
      </c>
      <c r="C23" s="206">
        <v>0</v>
      </c>
      <c r="D23" s="207">
        <v>51</v>
      </c>
      <c r="E23" s="208">
        <v>336</v>
      </c>
      <c r="F23" s="207">
        <v>392</v>
      </c>
      <c r="G23" s="208">
        <v>196</v>
      </c>
      <c r="H23" s="207">
        <v>160</v>
      </c>
      <c r="I23" s="208">
        <v>145</v>
      </c>
      <c r="J23" s="207">
        <v>174</v>
      </c>
      <c r="K23" s="208">
        <v>140</v>
      </c>
      <c r="L23" s="207">
        <v>2</v>
      </c>
      <c r="M23" s="209">
        <f>SUM(C23:L23)</f>
        <v>1596</v>
      </c>
    </row>
    <row r="24" spans="2:13" ht="24.75" customHeight="1" thickBot="1">
      <c r="B24" s="198" t="s">
        <v>15</v>
      </c>
      <c r="C24" s="210">
        <f aca="true" t="shared" si="0" ref="C24:M24">SUM(C20:C23)</f>
        <v>324</v>
      </c>
      <c r="D24" s="211">
        <f t="shared" si="0"/>
        <v>7389</v>
      </c>
      <c r="E24" s="212">
        <f t="shared" si="0"/>
        <v>14745</v>
      </c>
      <c r="F24" s="211">
        <f t="shared" si="0"/>
        <v>16553</v>
      </c>
      <c r="G24" s="212">
        <f t="shared" si="0"/>
        <v>12851</v>
      </c>
      <c r="H24" s="211">
        <f t="shared" si="0"/>
        <v>11176</v>
      </c>
      <c r="I24" s="212">
        <f t="shared" si="0"/>
        <v>9934</v>
      </c>
      <c r="J24" s="211">
        <f t="shared" si="0"/>
        <v>9546</v>
      </c>
      <c r="K24" s="212">
        <f t="shared" si="0"/>
        <v>8754</v>
      </c>
      <c r="L24" s="211">
        <f t="shared" si="0"/>
        <v>5633</v>
      </c>
      <c r="M24" s="213">
        <f t="shared" si="0"/>
        <v>96905</v>
      </c>
    </row>
    <row r="25" ht="19.5" thickTop="1"/>
    <row r="26" spans="2:16" ht="18.75">
      <c r="B26" s="1166" t="s">
        <v>222</v>
      </c>
      <c r="C26" s="1166"/>
      <c r="D26" s="1166"/>
      <c r="E26" s="1166"/>
      <c r="F26" s="1166"/>
      <c r="G26" s="1166"/>
      <c r="H26" s="1166"/>
      <c r="I26" s="1166"/>
      <c r="J26" s="1166"/>
      <c r="K26" s="1166"/>
      <c r="L26" s="1166"/>
      <c r="M26" s="1166"/>
      <c r="N26" s="1166"/>
      <c r="O26" s="1166"/>
      <c r="P26" s="1166"/>
    </row>
  </sheetData>
  <sheetProtection/>
  <mergeCells count="13">
    <mergeCell ref="B26:P26"/>
    <mergeCell ref="H18:H19"/>
    <mergeCell ref="B18:B19"/>
    <mergeCell ref="C18:C19"/>
    <mergeCell ref="D18:D19"/>
    <mergeCell ref="E18:E19"/>
    <mergeCell ref="F18:F19"/>
    <mergeCell ref="G18:G19"/>
    <mergeCell ref="M18:M19"/>
    <mergeCell ref="K18:K19"/>
    <mergeCell ref="L18:L19"/>
    <mergeCell ref="J18:J19"/>
    <mergeCell ref="I18:I1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P108"/>
  <sheetViews>
    <sheetView rightToLeft="1" zoomScalePageLayoutView="0" workbookViewId="0" topLeftCell="A1">
      <selection activeCell="B108" sqref="B108:P108"/>
    </sheetView>
  </sheetViews>
  <sheetFormatPr defaultColWidth="9.140625" defaultRowHeight="15"/>
  <cols>
    <col min="1" max="1" width="9.140625" style="1" customWidth="1"/>
    <col min="2" max="2" width="36.140625" style="1" customWidth="1"/>
    <col min="3" max="4" width="16.7109375" style="1" customWidth="1"/>
    <col min="5" max="5" width="17.8515625" style="1" bestFit="1" customWidth="1"/>
    <col min="6" max="6" width="16.7109375" style="1" customWidth="1"/>
    <col min="7" max="16384" width="9.140625" style="1" customWidth="1"/>
  </cols>
  <sheetData>
    <row r="2" ht="18.75">
      <c r="B2" s="2" t="s">
        <v>548</v>
      </c>
    </row>
    <row r="3" ht="19.5" thickBot="1"/>
    <row r="4" spans="2:4" ht="24.75" customHeight="1" thickBot="1" thickTop="1">
      <c r="B4" s="43" t="s">
        <v>83</v>
      </c>
      <c r="C4" s="72" t="s">
        <v>22</v>
      </c>
      <c r="D4" s="44" t="s">
        <v>32</v>
      </c>
    </row>
    <row r="5" spans="2:4" ht="24.75" customHeight="1">
      <c r="B5" s="215" t="s">
        <v>90</v>
      </c>
      <c r="C5" s="178">
        <f>(D5*$C$14)</f>
        <v>5640.064</v>
      </c>
      <c r="D5" s="218">
        <v>0.064</v>
      </c>
    </row>
    <row r="6" spans="2:4" ht="24.75" customHeight="1">
      <c r="B6" s="50" t="s">
        <v>91</v>
      </c>
      <c r="C6" s="179">
        <f aca="true" t="shared" si="0" ref="C6:C13">(D6*$C$14)</f>
        <v>2203.15</v>
      </c>
      <c r="D6" s="219">
        <v>0.025</v>
      </c>
    </row>
    <row r="7" spans="2:4" ht="24.75" customHeight="1">
      <c r="B7" s="50" t="s">
        <v>92</v>
      </c>
      <c r="C7" s="179">
        <f t="shared" si="0"/>
        <v>47940.544</v>
      </c>
      <c r="D7" s="219">
        <v>0.544</v>
      </c>
    </row>
    <row r="8" spans="2:4" ht="18.75">
      <c r="B8" s="51" t="s">
        <v>93</v>
      </c>
      <c r="C8" s="179">
        <f t="shared" si="0"/>
        <v>7050.08</v>
      </c>
      <c r="D8" s="219">
        <v>0.08</v>
      </c>
    </row>
    <row r="9" spans="2:4" ht="24.75" customHeight="1">
      <c r="B9" s="50" t="s">
        <v>94</v>
      </c>
      <c r="C9" s="179">
        <f t="shared" si="0"/>
        <v>18858.964</v>
      </c>
      <c r="D9" s="219">
        <v>0.214</v>
      </c>
    </row>
    <row r="10" spans="2:4" ht="24.75" customHeight="1">
      <c r="B10" s="50" t="s">
        <v>95</v>
      </c>
      <c r="C10" s="179">
        <f t="shared" si="0"/>
        <v>705.008</v>
      </c>
      <c r="D10" s="219">
        <v>0.008</v>
      </c>
    </row>
    <row r="11" spans="2:4" ht="24.75" customHeight="1">
      <c r="B11" s="50" t="s">
        <v>96</v>
      </c>
      <c r="C11" s="179">
        <f t="shared" si="0"/>
        <v>1233.7640000000001</v>
      </c>
      <c r="D11" s="219">
        <v>0.014</v>
      </c>
    </row>
    <row r="12" spans="2:4" ht="24.75" customHeight="1">
      <c r="B12" s="50" t="s">
        <v>97</v>
      </c>
      <c r="C12" s="179">
        <f t="shared" si="0"/>
        <v>3877.544</v>
      </c>
      <c r="D12" s="219">
        <v>0.044</v>
      </c>
    </row>
    <row r="13" spans="2:4" ht="24.75" customHeight="1" thickBot="1">
      <c r="B13" s="217" t="s">
        <v>98</v>
      </c>
      <c r="C13" s="180">
        <f t="shared" si="0"/>
        <v>616.8820000000001</v>
      </c>
      <c r="D13" s="220">
        <v>0.007</v>
      </c>
    </row>
    <row r="14" spans="2:4" ht="24.75" customHeight="1" thickBot="1">
      <c r="B14" s="221" t="s">
        <v>15</v>
      </c>
      <c r="C14" s="157">
        <v>88126</v>
      </c>
      <c r="D14" s="110">
        <f>SUM(D5:D13)</f>
        <v>1</v>
      </c>
    </row>
    <row r="15" ht="19.5" thickTop="1"/>
    <row r="17" ht="18.75">
      <c r="B17" s="2" t="s">
        <v>549</v>
      </c>
    </row>
    <row r="18" ht="19.5" thickBot="1"/>
    <row r="19" spans="2:6" ht="49.5" customHeight="1" thickBot="1" thickTop="1">
      <c r="B19" s="237" t="s">
        <v>154</v>
      </c>
      <c r="C19" s="238" t="s">
        <v>84</v>
      </c>
      <c r="D19" s="238" t="s">
        <v>85</v>
      </c>
      <c r="E19" s="238" t="s">
        <v>155</v>
      </c>
      <c r="F19" s="234" t="s">
        <v>15</v>
      </c>
    </row>
    <row r="20" spans="2:6" ht="24.75" customHeight="1">
      <c r="B20" s="231" t="s">
        <v>103</v>
      </c>
      <c r="C20" s="223">
        <v>378</v>
      </c>
      <c r="D20" s="223">
        <v>71</v>
      </c>
      <c r="E20" s="223">
        <v>18</v>
      </c>
      <c r="F20" s="235">
        <f>SUM(C20:E20)</f>
        <v>467</v>
      </c>
    </row>
    <row r="21" spans="2:6" ht="24.75" customHeight="1">
      <c r="B21" s="232" t="s">
        <v>104</v>
      </c>
      <c r="C21" s="179">
        <v>280</v>
      </c>
      <c r="D21" s="179">
        <v>22</v>
      </c>
      <c r="E21" s="179">
        <v>9</v>
      </c>
      <c r="F21" s="171">
        <f aca="true" t="shared" si="1" ref="F21:F53">SUM(C21:E21)</f>
        <v>311</v>
      </c>
    </row>
    <row r="22" spans="2:6" ht="24.75" customHeight="1">
      <c r="B22" s="232" t="s">
        <v>105</v>
      </c>
      <c r="C22" s="179">
        <v>1485</v>
      </c>
      <c r="D22" s="179">
        <v>513</v>
      </c>
      <c r="E22" s="179">
        <v>82</v>
      </c>
      <c r="F22" s="171">
        <f t="shared" si="1"/>
        <v>2080</v>
      </c>
    </row>
    <row r="23" spans="2:6" ht="24.75" customHeight="1">
      <c r="B23" s="232" t="s">
        <v>106</v>
      </c>
      <c r="C23" s="179">
        <v>1467</v>
      </c>
      <c r="D23" s="179">
        <v>346</v>
      </c>
      <c r="E23" s="179">
        <v>58</v>
      </c>
      <c r="F23" s="171">
        <f t="shared" si="1"/>
        <v>1871</v>
      </c>
    </row>
    <row r="24" spans="2:6" ht="24.75" customHeight="1">
      <c r="B24" s="232" t="s">
        <v>156</v>
      </c>
      <c r="C24" s="179">
        <v>35289</v>
      </c>
      <c r="D24" s="179">
        <v>3728</v>
      </c>
      <c r="E24" s="179">
        <v>579</v>
      </c>
      <c r="F24" s="171">
        <f t="shared" si="1"/>
        <v>39596</v>
      </c>
    </row>
    <row r="25" spans="2:6" ht="24.75" customHeight="1">
      <c r="B25" s="232" t="s">
        <v>108</v>
      </c>
      <c r="C25" s="179">
        <v>1306</v>
      </c>
      <c r="D25" s="179">
        <v>163</v>
      </c>
      <c r="E25" s="179">
        <v>29</v>
      </c>
      <c r="F25" s="171">
        <f t="shared" si="1"/>
        <v>1498</v>
      </c>
    </row>
    <row r="26" spans="2:6" ht="24.75" customHeight="1">
      <c r="B26" s="232" t="s">
        <v>109</v>
      </c>
      <c r="C26" s="179">
        <v>156</v>
      </c>
      <c r="D26" s="179">
        <v>5</v>
      </c>
      <c r="E26" s="179">
        <v>0</v>
      </c>
      <c r="F26" s="171">
        <f t="shared" si="1"/>
        <v>161</v>
      </c>
    </row>
    <row r="27" spans="2:6" ht="24.75" customHeight="1">
      <c r="B27" s="232" t="s">
        <v>110</v>
      </c>
      <c r="C27" s="179">
        <v>6292</v>
      </c>
      <c r="D27" s="179">
        <v>146</v>
      </c>
      <c r="E27" s="179">
        <v>10</v>
      </c>
      <c r="F27" s="171">
        <f t="shared" si="1"/>
        <v>6448</v>
      </c>
    </row>
    <row r="28" spans="2:6" ht="24.75" customHeight="1">
      <c r="B28" s="232" t="s">
        <v>134</v>
      </c>
      <c r="C28" s="179">
        <v>18045</v>
      </c>
      <c r="D28" s="179">
        <v>296</v>
      </c>
      <c r="E28" s="179">
        <v>52</v>
      </c>
      <c r="F28" s="171">
        <f t="shared" si="1"/>
        <v>18393</v>
      </c>
    </row>
    <row r="29" spans="2:6" ht="24.75" customHeight="1">
      <c r="B29" s="232" t="s">
        <v>111</v>
      </c>
      <c r="C29" s="179">
        <v>166</v>
      </c>
      <c r="D29" s="179">
        <v>2</v>
      </c>
      <c r="E29" s="179">
        <v>0</v>
      </c>
      <c r="F29" s="171">
        <f t="shared" si="1"/>
        <v>168</v>
      </c>
    </row>
    <row r="30" spans="2:6" ht="24.75" customHeight="1">
      <c r="B30" s="232" t="s">
        <v>95</v>
      </c>
      <c r="C30" s="179">
        <v>752</v>
      </c>
      <c r="D30" s="179">
        <v>12</v>
      </c>
      <c r="E30" s="179">
        <v>2</v>
      </c>
      <c r="F30" s="171">
        <f t="shared" si="1"/>
        <v>766</v>
      </c>
    </row>
    <row r="31" spans="2:6" ht="24.75" customHeight="1">
      <c r="B31" s="232" t="s">
        <v>112</v>
      </c>
      <c r="C31" s="179">
        <v>46</v>
      </c>
      <c r="D31" s="179">
        <v>2</v>
      </c>
      <c r="E31" s="179">
        <v>0</v>
      </c>
      <c r="F31" s="171">
        <f t="shared" si="1"/>
        <v>48</v>
      </c>
    </row>
    <row r="32" spans="2:6" ht="24.75" customHeight="1">
      <c r="B32" s="232" t="s">
        <v>113</v>
      </c>
      <c r="C32" s="179">
        <v>1157</v>
      </c>
      <c r="D32" s="179">
        <v>13</v>
      </c>
      <c r="E32" s="179">
        <v>3</v>
      </c>
      <c r="F32" s="171">
        <f t="shared" si="1"/>
        <v>1173</v>
      </c>
    </row>
    <row r="33" spans="2:6" ht="24.75" customHeight="1">
      <c r="B33" s="232" t="s">
        <v>114</v>
      </c>
      <c r="C33" s="179">
        <v>60</v>
      </c>
      <c r="D33" s="179">
        <v>0</v>
      </c>
      <c r="E33" s="179">
        <v>0</v>
      </c>
      <c r="F33" s="171">
        <f t="shared" si="1"/>
        <v>60</v>
      </c>
    </row>
    <row r="34" spans="2:6" ht="24.75" customHeight="1">
      <c r="B34" s="232" t="s">
        <v>115</v>
      </c>
      <c r="C34" s="179">
        <v>735</v>
      </c>
      <c r="D34" s="179">
        <v>50</v>
      </c>
      <c r="E34" s="179">
        <v>13</v>
      </c>
      <c r="F34" s="171">
        <f t="shared" si="1"/>
        <v>798</v>
      </c>
    </row>
    <row r="35" spans="2:6" ht="24.75" customHeight="1">
      <c r="B35" s="232" t="s">
        <v>116</v>
      </c>
      <c r="C35" s="179">
        <v>2351</v>
      </c>
      <c r="D35" s="179">
        <v>40</v>
      </c>
      <c r="E35" s="179">
        <v>3</v>
      </c>
      <c r="F35" s="171">
        <f t="shared" si="1"/>
        <v>2394</v>
      </c>
    </row>
    <row r="36" spans="2:6" ht="24.75" customHeight="1">
      <c r="B36" s="232" t="s">
        <v>135</v>
      </c>
      <c r="C36" s="179">
        <v>122</v>
      </c>
      <c r="D36" s="179">
        <v>1</v>
      </c>
      <c r="E36" s="179">
        <v>0</v>
      </c>
      <c r="F36" s="171">
        <f t="shared" si="1"/>
        <v>123</v>
      </c>
    </row>
    <row r="37" spans="2:6" ht="24.75" customHeight="1">
      <c r="B37" s="232" t="s">
        <v>117</v>
      </c>
      <c r="C37" s="179">
        <v>3776</v>
      </c>
      <c r="D37" s="179">
        <v>29</v>
      </c>
      <c r="E37" s="179">
        <v>5</v>
      </c>
      <c r="F37" s="171">
        <f t="shared" si="1"/>
        <v>3810</v>
      </c>
    </row>
    <row r="38" spans="2:6" ht="24.75" customHeight="1">
      <c r="B38" s="232" t="s">
        <v>118</v>
      </c>
      <c r="C38" s="179">
        <v>17</v>
      </c>
      <c r="D38" s="179">
        <v>0</v>
      </c>
      <c r="E38" s="179">
        <v>0</v>
      </c>
      <c r="F38" s="171">
        <f t="shared" si="1"/>
        <v>17</v>
      </c>
    </row>
    <row r="39" spans="2:6" ht="24.75" customHeight="1">
      <c r="B39" s="232" t="s">
        <v>119</v>
      </c>
      <c r="C39" s="179">
        <v>516</v>
      </c>
      <c r="D39" s="179">
        <v>65</v>
      </c>
      <c r="E39" s="179">
        <v>8</v>
      </c>
      <c r="F39" s="171">
        <f t="shared" si="1"/>
        <v>589</v>
      </c>
    </row>
    <row r="40" spans="2:6" ht="24.75" customHeight="1">
      <c r="B40" s="232" t="s">
        <v>120</v>
      </c>
      <c r="C40" s="179">
        <v>166</v>
      </c>
      <c r="D40" s="179">
        <v>3</v>
      </c>
      <c r="E40" s="179">
        <v>0</v>
      </c>
      <c r="F40" s="171">
        <f t="shared" si="1"/>
        <v>169</v>
      </c>
    </row>
    <row r="41" spans="2:6" ht="24.75" customHeight="1">
      <c r="B41" s="232" t="s">
        <v>121</v>
      </c>
      <c r="C41" s="179">
        <v>11</v>
      </c>
      <c r="D41" s="179">
        <v>0</v>
      </c>
      <c r="E41" s="179">
        <v>1</v>
      </c>
      <c r="F41" s="171">
        <f t="shared" si="1"/>
        <v>12</v>
      </c>
    </row>
    <row r="42" spans="2:6" ht="24.75" customHeight="1">
      <c r="B42" s="232" t="s">
        <v>122</v>
      </c>
      <c r="C42" s="179">
        <v>14</v>
      </c>
      <c r="D42" s="179">
        <v>0</v>
      </c>
      <c r="E42" s="179">
        <v>0</v>
      </c>
      <c r="F42" s="171">
        <f t="shared" si="1"/>
        <v>14</v>
      </c>
    </row>
    <row r="43" spans="2:6" ht="24.75" customHeight="1">
      <c r="B43" s="232" t="s">
        <v>123</v>
      </c>
      <c r="C43" s="179">
        <v>172</v>
      </c>
      <c r="D43" s="179">
        <v>21</v>
      </c>
      <c r="E43" s="179">
        <v>2</v>
      </c>
      <c r="F43" s="171">
        <f t="shared" si="1"/>
        <v>195</v>
      </c>
    </row>
    <row r="44" spans="2:6" ht="24.75" customHeight="1">
      <c r="B44" s="232" t="s">
        <v>124</v>
      </c>
      <c r="C44" s="179">
        <v>3362</v>
      </c>
      <c r="D44" s="179">
        <v>737</v>
      </c>
      <c r="E44" s="179">
        <v>154</v>
      </c>
      <c r="F44" s="171">
        <f t="shared" si="1"/>
        <v>4253</v>
      </c>
    </row>
    <row r="45" spans="2:6" ht="24.75" customHeight="1">
      <c r="B45" s="232" t="s">
        <v>125</v>
      </c>
      <c r="C45" s="179">
        <v>1691</v>
      </c>
      <c r="D45" s="179">
        <v>108</v>
      </c>
      <c r="E45" s="179">
        <v>22</v>
      </c>
      <c r="F45" s="171">
        <f t="shared" si="1"/>
        <v>1821</v>
      </c>
    </row>
    <row r="46" spans="2:6" ht="24.75" customHeight="1">
      <c r="B46" s="232" t="s">
        <v>126</v>
      </c>
      <c r="C46" s="179">
        <v>5</v>
      </c>
      <c r="D46" s="179">
        <v>0</v>
      </c>
      <c r="E46" s="179">
        <v>0</v>
      </c>
      <c r="F46" s="171">
        <f t="shared" si="1"/>
        <v>5</v>
      </c>
    </row>
    <row r="47" spans="2:6" ht="24.75" customHeight="1">
      <c r="B47" s="232" t="s">
        <v>127</v>
      </c>
      <c r="C47" s="179">
        <v>179</v>
      </c>
      <c r="D47" s="179">
        <v>0</v>
      </c>
      <c r="E47" s="179">
        <v>0</v>
      </c>
      <c r="F47" s="171">
        <f t="shared" si="1"/>
        <v>179</v>
      </c>
    </row>
    <row r="48" spans="2:6" ht="24.75" customHeight="1">
      <c r="B48" s="232" t="s">
        <v>128</v>
      </c>
      <c r="C48" s="179">
        <v>4</v>
      </c>
      <c r="D48" s="179">
        <v>0</v>
      </c>
      <c r="E48" s="179">
        <v>0</v>
      </c>
      <c r="F48" s="171">
        <f t="shared" si="1"/>
        <v>4</v>
      </c>
    </row>
    <row r="49" spans="2:6" ht="24.75" customHeight="1">
      <c r="B49" s="232" t="s">
        <v>129</v>
      </c>
      <c r="C49" s="179">
        <v>14</v>
      </c>
      <c r="D49" s="179">
        <v>0</v>
      </c>
      <c r="E49" s="179">
        <v>0</v>
      </c>
      <c r="F49" s="171">
        <f t="shared" si="1"/>
        <v>14</v>
      </c>
    </row>
    <row r="50" spans="2:6" ht="24.75" customHeight="1">
      <c r="B50" s="232" t="s">
        <v>130</v>
      </c>
      <c r="C50" s="179">
        <v>40</v>
      </c>
      <c r="D50" s="179">
        <v>0</v>
      </c>
      <c r="E50" s="179">
        <v>0</v>
      </c>
      <c r="F50" s="171">
        <f t="shared" si="1"/>
        <v>40</v>
      </c>
    </row>
    <row r="51" spans="2:6" ht="24.75" customHeight="1">
      <c r="B51" s="232" t="s">
        <v>131</v>
      </c>
      <c r="C51" s="179">
        <v>13</v>
      </c>
      <c r="D51" s="179">
        <v>2</v>
      </c>
      <c r="E51" s="179">
        <v>0</v>
      </c>
      <c r="F51" s="171">
        <f t="shared" si="1"/>
        <v>15</v>
      </c>
    </row>
    <row r="52" spans="2:6" ht="24.75" customHeight="1">
      <c r="B52" s="232" t="s">
        <v>132</v>
      </c>
      <c r="C52" s="179">
        <v>348</v>
      </c>
      <c r="D52" s="179">
        <v>62</v>
      </c>
      <c r="E52" s="179">
        <v>6</v>
      </c>
      <c r="F52" s="171">
        <f t="shared" si="1"/>
        <v>416</v>
      </c>
    </row>
    <row r="53" spans="2:6" ht="24.75" customHeight="1" thickBot="1">
      <c r="B53" s="233" t="s">
        <v>133</v>
      </c>
      <c r="C53" s="226">
        <v>178</v>
      </c>
      <c r="D53" s="226">
        <v>32</v>
      </c>
      <c r="E53" s="226">
        <v>8</v>
      </c>
      <c r="F53" s="236">
        <f t="shared" si="1"/>
        <v>218</v>
      </c>
    </row>
    <row r="54" spans="2:6" ht="24.75" customHeight="1" thickBot="1">
      <c r="B54" s="75" t="s">
        <v>15</v>
      </c>
      <c r="C54" s="239">
        <f>SUM(C20:C53)</f>
        <v>80593</v>
      </c>
      <c r="D54" s="239">
        <f>SUM(D20:D53)</f>
        <v>6469</v>
      </c>
      <c r="E54" s="239">
        <f>SUM(E20:E53)</f>
        <v>1064</v>
      </c>
      <c r="F54" s="240">
        <f>SUM(F20:F53)</f>
        <v>88126</v>
      </c>
    </row>
    <row r="55" ht="19.5" thickTop="1"/>
    <row r="57" ht="18.75">
      <c r="B57" s="2" t="s">
        <v>550</v>
      </c>
    </row>
    <row r="58" ht="19.5" thickBot="1"/>
    <row r="59" spans="2:4" ht="24.75" customHeight="1" thickTop="1">
      <c r="B59" s="53" t="s">
        <v>87</v>
      </c>
      <c r="C59" s="54" t="s">
        <v>22</v>
      </c>
      <c r="D59" s="54" t="s">
        <v>32</v>
      </c>
    </row>
    <row r="60" spans="2:4" ht="24.75" customHeight="1">
      <c r="B60" s="50" t="s">
        <v>99</v>
      </c>
      <c r="C60" s="845">
        <f>C69*$D$60</f>
        <v>1933.736</v>
      </c>
      <c r="D60" s="219">
        <v>0.056</v>
      </c>
    </row>
    <row r="61" spans="2:4" ht="24.75" customHeight="1">
      <c r="B61" s="50" t="s">
        <v>100</v>
      </c>
      <c r="C61" s="845">
        <f>D61*C69</f>
        <v>1381.24</v>
      </c>
      <c r="D61" s="219">
        <v>0.04</v>
      </c>
    </row>
    <row r="62" spans="2:4" ht="24.75" customHeight="1">
      <c r="B62" s="50" t="s">
        <v>92</v>
      </c>
      <c r="C62" s="845">
        <f>D62*C69</f>
        <v>17645.341</v>
      </c>
      <c r="D62" s="219">
        <v>0.511</v>
      </c>
    </row>
    <row r="63" spans="2:4" ht="24.75" customHeight="1">
      <c r="B63" s="51" t="s">
        <v>101</v>
      </c>
      <c r="C63" s="845">
        <f>D63*C69</f>
        <v>6664.483</v>
      </c>
      <c r="D63" s="219">
        <v>0.193</v>
      </c>
    </row>
    <row r="64" spans="2:4" ht="24.75" customHeight="1">
      <c r="B64" s="50" t="s">
        <v>94</v>
      </c>
      <c r="C64" s="845">
        <f>D64*C69</f>
        <v>6215.58</v>
      </c>
      <c r="D64" s="219">
        <v>0.18</v>
      </c>
    </row>
    <row r="65" spans="2:4" ht="24.75" customHeight="1">
      <c r="B65" s="50" t="s">
        <v>95</v>
      </c>
      <c r="C65" s="845">
        <f>D65*C69</f>
        <v>103.593</v>
      </c>
      <c r="D65" s="219">
        <v>0.003</v>
      </c>
    </row>
    <row r="66" spans="2:4" ht="24.75" customHeight="1">
      <c r="B66" s="50" t="s">
        <v>96</v>
      </c>
      <c r="C66" s="845">
        <f>D66*C69</f>
        <v>138.124</v>
      </c>
      <c r="D66" s="219">
        <v>0.004</v>
      </c>
    </row>
    <row r="67" spans="2:4" ht="24.75" customHeight="1">
      <c r="B67" s="50" t="s">
        <v>97</v>
      </c>
      <c r="C67" s="845">
        <f>D67*C69</f>
        <v>276.248</v>
      </c>
      <c r="D67" s="219">
        <v>0.008</v>
      </c>
    </row>
    <row r="68" spans="2:4" ht="24.75" customHeight="1" thickBot="1">
      <c r="B68" s="52" t="s">
        <v>98</v>
      </c>
      <c r="C68" s="845">
        <f>D68*C69</f>
        <v>172.655</v>
      </c>
      <c r="D68" s="241">
        <v>0.005</v>
      </c>
    </row>
    <row r="69" spans="2:4" ht="24.75" customHeight="1" thickBot="1" thickTop="1">
      <c r="B69" s="125" t="s">
        <v>15</v>
      </c>
      <c r="C69" s="597">
        <v>34531</v>
      </c>
      <c r="D69" s="126">
        <f>SUM(D60:D68)</f>
        <v>1</v>
      </c>
    </row>
    <row r="70" ht="19.5" thickTop="1"/>
    <row r="72" ht="18.75">
      <c r="B72" s="2" t="s">
        <v>551</v>
      </c>
    </row>
    <row r="73" ht="19.5" thickBot="1"/>
    <row r="74" spans="2:6" ht="45" customHeight="1" thickBot="1" thickTop="1">
      <c r="B74" s="222" t="s">
        <v>157</v>
      </c>
      <c r="C74" s="242" t="s">
        <v>84</v>
      </c>
      <c r="D74" s="242" t="s">
        <v>85</v>
      </c>
      <c r="E74" s="242" t="s">
        <v>86</v>
      </c>
      <c r="F74" s="243" t="s">
        <v>15</v>
      </c>
    </row>
    <row r="75" spans="2:6" ht="24.75" customHeight="1">
      <c r="B75" s="228" t="s">
        <v>103</v>
      </c>
      <c r="C75" s="223">
        <v>133</v>
      </c>
      <c r="D75" s="223">
        <v>28</v>
      </c>
      <c r="E75" s="223">
        <v>2</v>
      </c>
      <c r="F75" s="224">
        <f>SUM(C75:E75)</f>
        <v>163</v>
      </c>
    </row>
    <row r="76" spans="2:6" ht="24.75" customHeight="1">
      <c r="B76" s="229" t="s">
        <v>104</v>
      </c>
      <c r="C76" s="179">
        <v>53</v>
      </c>
      <c r="D76" s="179">
        <v>9</v>
      </c>
      <c r="E76" s="179">
        <v>2</v>
      </c>
      <c r="F76" s="225">
        <f aca="true" t="shared" si="2" ref="F76:F105">SUM(C76:E76)</f>
        <v>64</v>
      </c>
    </row>
    <row r="77" spans="2:6" ht="24.75" customHeight="1">
      <c r="B77" s="229" t="s">
        <v>105</v>
      </c>
      <c r="C77" s="179">
        <v>1374</v>
      </c>
      <c r="D77" s="179">
        <v>273</v>
      </c>
      <c r="E77" s="179">
        <v>22</v>
      </c>
      <c r="F77" s="225">
        <f t="shared" si="2"/>
        <v>1669</v>
      </c>
    </row>
    <row r="78" spans="2:6" ht="24.75" customHeight="1">
      <c r="B78" s="229" t="s">
        <v>106</v>
      </c>
      <c r="C78" s="179">
        <v>868</v>
      </c>
      <c r="D78" s="179">
        <v>204</v>
      </c>
      <c r="E78" s="179">
        <v>19</v>
      </c>
      <c r="F78" s="225">
        <f t="shared" si="2"/>
        <v>1091</v>
      </c>
    </row>
    <row r="79" spans="2:6" ht="24.75" customHeight="1">
      <c r="B79" s="229" t="s">
        <v>107</v>
      </c>
      <c r="C79" s="179">
        <v>15416</v>
      </c>
      <c r="D79" s="179">
        <v>1940</v>
      </c>
      <c r="E79" s="179">
        <v>257</v>
      </c>
      <c r="F79" s="225">
        <f t="shared" si="2"/>
        <v>17613</v>
      </c>
    </row>
    <row r="80" spans="2:6" ht="24.75" customHeight="1">
      <c r="B80" s="229" t="s">
        <v>108</v>
      </c>
      <c r="C80" s="179">
        <v>517</v>
      </c>
      <c r="D80" s="179">
        <v>102</v>
      </c>
      <c r="E80" s="179">
        <v>11</v>
      </c>
      <c r="F80" s="225">
        <f t="shared" si="2"/>
        <v>630</v>
      </c>
    </row>
    <row r="81" spans="2:6" ht="24.75" customHeight="1">
      <c r="B81" s="229" t="s">
        <v>109</v>
      </c>
      <c r="C81" s="179">
        <v>149</v>
      </c>
      <c r="D81" s="179">
        <v>1</v>
      </c>
      <c r="E81" s="179">
        <v>0</v>
      </c>
      <c r="F81" s="225">
        <f t="shared" si="2"/>
        <v>150</v>
      </c>
    </row>
    <row r="82" spans="2:6" ht="24.75" customHeight="1">
      <c r="B82" s="229" t="s">
        <v>110</v>
      </c>
      <c r="C82" s="179">
        <v>6224</v>
      </c>
      <c r="D82" s="179">
        <v>49</v>
      </c>
      <c r="E82" s="179">
        <v>1</v>
      </c>
      <c r="F82" s="225">
        <f t="shared" si="2"/>
        <v>6274</v>
      </c>
    </row>
    <row r="83" spans="2:6" ht="24.75" customHeight="1">
      <c r="B83" s="229" t="s">
        <v>134</v>
      </c>
      <c r="C83" s="179">
        <v>6166</v>
      </c>
      <c r="D83" s="179">
        <v>95</v>
      </c>
      <c r="E83" s="179">
        <v>26</v>
      </c>
      <c r="F83" s="225">
        <f t="shared" si="2"/>
        <v>6287</v>
      </c>
    </row>
    <row r="84" spans="2:6" ht="24.75" customHeight="1">
      <c r="B84" s="229" t="s">
        <v>111</v>
      </c>
      <c r="C84" s="179">
        <v>65</v>
      </c>
      <c r="D84" s="179">
        <v>1</v>
      </c>
      <c r="E84" s="179">
        <v>0</v>
      </c>
      <c r="F84" s="225">
        <f t="shared" si="2"/>
        <v>66</v>
      </c>
    </row>
    <row r="85" spans="2:6" ht="24.75" customHeight="1">
      <c r="B85" s="229" t="s">
        <v>95</v>
      </c>
      <c r="C85" s="179">
        <v>100</v>
      </c>
      <c r="D85" s="179">
        <v>3</v>
      </c>
      <c r="E85" s="179">
        <v>1</v>
      </c>
      <c r="F85" s="225">
        <f t="shared" si="2"/>
        <v>104</v>
      </c>
    </row>
    <row r="86" spans="2:6" ht="24.75" customHeight="1">
      <c r="B86" s="229" t="s">
        <v>112</v>
      </c>
      <c r="C86" s="179">
        <v>1</v>
      </c>
      <c r="D86" s="179">
        <v>1</v>
      </c>
      <c r="E86" s="179">
        <v>0</v>
      </c>
      <c r="F86" s="225">
        <f t="shared" si="2"/>
        <v>2</v>
      </c>
    </row>
    <row r="87" spans="2:6" ht="24.75" customHeight="1">
      <c r="B87" s="229" t="s">
        <v>113</v>
      </c>
      <c r="C87" s="179">
        <v>145</v>
      </c>
      <c r="D87" s="179">
        <v>7</v>
      </c>
      <c r="E87" s="179">
        <v>3</v>
      </c>
      <c r="F87" s="225">
        <f t="shared" si="2"/>
        <v>155</v>
      </c>
    </row>
    <row r="88" spans="2:6" ht="24.75" customHeight="1">
      <c r="B88" s="229" t="s">
        <v>114</v>
      </c>
      <c r="C88" s="179">
        <v>2</v>
      </c>
      <c r="D88" s="179">
        <v>0</v>
      </c>
      <c r="E88" s="179">
        <v>0</v>
      </c>
      <c r="F88" s="225">
        <f t="shared" si="2"/>
        <v>2</v>
      </c>
    </row>
    <row r="89" spans="2:6" ht="24.75" customHeight="1">
      <c r="B89" s="229" t="s">
        <v>115</v>
      </c>
      <c r="C89" s="179">
        <v>422</v>
      </c>
      <c r="D89" s="179">
        <v>31</v>
      </c>
      <c r="E89" s="179">
        <v>11</v>
      </c>
      <c r="F89" s="225">
        <f t="shared" si="2"/>
        <v>464</v>
      </c>
    </row>
    <row r="90" spans="2:6" ht="24.75" customHeight="1">
      <c r="B90" s="229" t="s">
        <v>116</v>
      </c>
      <c r="C90" s="179">
        <v>182</v>
      </c>
      <c r="D90" s="179">
        <v>10</v>
      </c>
      <c r="E90" s="179">
        <v>1</v>
      </c>
      <c r="F90" s="225">
        <f t="shared" si="2"/>
        <v>193</v>
      </c>
    </row>
    <row r="91" spans="2:6" ht="24.75" customHeight="1">
      <c r="B91" s="229" t="s">
        <v>135</v>
      </c>
      <c r="C91" s="179">
        <v>22</v>
      </c>
      <c r="D91" s="179">
        <v>1</v>
      </c>
      <c r="E91" s="179">
        <v>0</v>
      </c>
      <c r="F91" s="225">
        <f t="shared" si="2"/>
        <v>23</v>
      </c>
    </row>
    <row r="92" spans="2:6" ht="24.75" customHeight="1">
      <c r="B92" s="229" t="s">
        <v>117</v>
      </c>
      <c r="C92" s="179">
        <v>254</v>
      </c>
      <c r="D92" s="179">
        <v>9</v>
      </c>
      <c r="E92" s="179">
        <v>2</v>
      </c>
      <c r="F92" s="225">
        <f t="shared" si="2"/>
        <v>265</v>
      </c>
    </row>
    <row r="93" spans="2:6" ht="24.75" customHeight="1">
      <c r="B93" s="229" t="s">
        <v>119</v>
      </c>
      <c r="C93" s="179">
        <v>184</v>
      </c>
      <c r="D93" s="179">
        <v>14</v>
      </c>
      <c r="E93" s="179">
        <v>1</v>
      </c>
      <c r="F93" s="225">
        <f t="shared" si="2"/>
        <v>199</v>
      </c>
    </row>
    <row r="94" spans="2:6" ht="24.75" customHeight="1">
      <c r="B94" s="229" t="s">
        <v>120</v>
      </c>
      <c r="C94" s="179">
        <v>2</v>
      </c>
      <c r="D94" s="179">
        <v>0</v>
      </c>
      <c r="E94" s="179">
        <v>0</v>
      </c>
      <c r="F94" s="225">
        <f t="shared" si="2"/>
        <v>2</v>
      </c>
    </row>
    <row r="95" spans="2:6" ht="24.75" customHeight="1">
      <c r="B95" s="229" t="s">
        <v>121</v>
      </c>
      <c r="C95" s="179">
        <v>1</v>
      </c>
      <c r="D95" s="179">
        <v>0</v>
      </c>
      <c r="E95" s="179">
        <v>0</v>
      </c>
      <c r="F95" s="225">
        <f t="shared" si="2"/>
        <v>1</v>
      </c>
    </row>
    <row r="96" spans="2:6" ht="24.75" customHeight="1">
      <c r="B96" s="229" t="s">
        <v>122</v>
      </c>
      <c r="C96" s="179">
        <v>1</v>
      </c>
      <c r="D96" s="179">
        <v>0</v>
      </c>
      <c r="E96" s="179">
        <v>0</v>
      </c>
      <c r="F96" s="225">
        <f t="shared" si="2"/>
        <v>1</v>
      </c>
    </row>
    <row r="97" spans="2:6" ht="24.75" customHeight="1">
      <c r="B97" s="229" t="s">
        <v>123</v>
      </c>
      <c r="C97" s="179">
        <v>32</v>
      </c>
      <c r="D97" s="179">
        <v>8</v>
      </c>
      <c r="E97" s="179">
        <v>0</v>
      </c>
      <c r="F97" s="225">
        <f t="shared" si="2"/>
        <v>40</v>
      </c>
    </row>
    <row r="98" spans="2:6" ht="24.75" customHeight="1">
      <c r="B98" s="229" t="s">
        <v>124</v>
      </c>
      <c r="C98" s="179">
        <v>1559</v>
      </c>
      <c r="D98" s="179">
        <v>409</v>
      </c>
      <c r="E98" s="179">
        <v>66</v>
      </c>
      <c r="F98" s="225">
        <f t="shared" si="2"/>
        <v>2034</v>
      </c>
    </row>
    <row r="99" spans="2:6" ht="24.75" customHeight="1">
      <c r="B99" s="229" t="s">
        <v>125</v>
      </c>
      <c r="C99" s="179">
        <v>245</v>
      </c>
      <c r="D99" s="179">
        <v>56</v>
      </c>
      <c r="E99" s="179">
        <v>11</v>
      </c>
      <c r="F99" s="225">
        <f t="shared" si="2"/>
        <v>312</v>
      </c>
    </row>
    <row r="100" spans="2:6" ht="24.75" customHeight="1">
      <c r="B100" s="229" t="s">
        <v>127</v>
      </c>
      <c r="C100" s="179">
        <v>27</v>
      </c>
      <c r="D100" s="179">
        <v>0</v>
      </c>
      <c r="E100" s="179">
        <v>0</v>
      </c>
      <c r="F100" s="225">
        <f t="shared" si="2"/>
        <v>27</v>
      </c>
    </row>
    <row r="101" spans="2:6" ht="24.75" customHeight="1">
      <c r="B101" s="229" t="s">
        <v>128</v>
      </c>
      <c r="C101" s="179">
        <v>2</v>
      </c>
      <c r="D101" s="179">
        <v>0</v>
      </c>
      <c r="E101" s="179">
        <v>0</v>
      </c>
      <c r="F101" s="225">
        <f t="shared" si="2"/>
        <v>2</v>
      </c>
    </row>
    <row r="102" spans="2:6" ht="24.75" customHeight="1">
      <c r="B102" s="229" t="s">
        <v>129</v>
      </c>
      <c r="C102" s="179">
        <v>4</v>
      </c>
      <c r="D102" s="179">
        <v>0</v>
      </c>
      <c r="E102" s="179">
        <v>0</v>
      </c>
      <c r="F102" s="225">
        <f t="shared" si="2"/>
        <v>4</v>
      </c>
    </row>
    <row r="103" spans="2:6" ht="24.75" customHeight="1">
      <c r="B103" s="229" t="s">
        <v>131</v>
      </c>
      <c r="C103" s="179">
        <v>1</v>
      </c>
      <c r="D103" s="179">
        <v>0</v>
      </c>
      <c r="E103" s="179">
        <v>0</v>
      </c>
      <c r="F103" s="225">
        <f t="shared" si="2"/>
        <v>1</v>
      </c>
    </row>
    <row r="104" spans="2:6" ht="24.75" customHeight="1">
      <c r="B104" s="229" t="s">
        <v>132</v>
      </c>
      <c r="C104" s="179">
        <v>296</v>
      </c>
      <c r="D104" s="179">
        <v>33</v>
      </c>
      <c r="E104" s="179">
        <v>1</v>
      </c>
      <c r="F104" s="225">
        <f t="shared" si="2"/>
        <v>330</v>
      </c>
    </row>
    <row r="105" spans="2:6" ht="24.75" customHeight="1" thickBot="1">
      <c r="B105" s="230" t="s">
        <v>133</v>
      </c>
      <c r="C105" s="226">
        <v>84</v>
      </c>
      <c r="D105" s="226">
        <v>25</v>
      </c>
      <c r="E105" s="226">
        <v>6</v>
      </c>
      <c r="F105" s="227">
        <f t="shared" si="2"/>
        <v>115</v>
      </c>
    </row>
    <row r="106" spans="2:6" ht="24.75" customHeight="1" thickBot="1" thickTop="1">
      <c r="B106" s="244" t="s">
        <v>15</v>
      </c>
      <c r="C106" s="245">
        <f>SUM(C75:C105)</f>
        <v>34531</v>
      </c>
      <c r="D106" s="245">
        <f>SUM(D75:D105)</f>
        <v>3309</v>
      </c>
      <c r="E106" s="245">
        <f>SUM(E75:E105)</f>
        <v>443</v>
      </c>
      <c r="F106" s="246">
        <f>SUM(F75:F105)</f>
        <v>38283</v>
      </c>
    </row>
    <row r="107" ht="19.5" thickTop="1"/>
    <row r="108" spans="2:16" ht="18.75">
      <c r="B108" s="1166" t="s">
        <v>222</v>
      </c>
      <c r="C108" s="1166"/>
      <c r="D108" s="1166"/>
      <c r="E108" s="1166"/>
      <c r="F108" s="1166"/>
      <c r="G108" s="1166"/>
      <c r="H108" s="1166"/>
      <c r="I108" s="1166"/>
      <c r="J108" s="1166"/>
      <c r="K108" s="1166"/>
      <c r="L108" s="1166"/>
      <c r="M108" s="1166"/>
      <c r="N108" s="1166"/>
      <c r="O108" s="1166"/>
      <c r="P108" s="1166"/>
    </row>
  </sheetData>
  <sheetProtection/>
  <mergeCells count="1">
    <mergeCell ref="B108:P10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R116"/>
  <sheetViews>
    <sheetView rightToLeft="1" zoomScale="90" zoomScaleNormal="90" zoomScalePageLayoutView="0" workbookViewId="0" topLeftCell="A1">
      <selection activeCell="B56" sqref="B56"/>
    </sheetView>
  </sheetViews>
  <sheetFormatPr defaultColWidth="9.140625" defaultRowHeight="15"/>
  <cols>
    <col min="1" max="1" width="9.140625" style="1" customWidth="1"/>
    <col min="2" max="2" width="25.421875" style="1" customWidth="1"/>
    <col min="3" max="12" width="17.7109375" style="1" customWidth="1"/>
    <col min="13" max="13" width="14.7109375" style="1" bestFit="1" customWidth="1"/>
    <col min="14" max="16" width="17.7109375" style="1" customWidth="1"/>
    <col min="17" max="17" width="9.28125" style="1" bestFit="1" customWidth="1"/>
    <col min="18" max="18" width="13.421875" style="1" bestFit="1" customWidth="1"/>
    <col min="19" max="19" width="9.140625" style="1" customWidth="1"/>
    <col min="20" max="20" width="11.8515625" style="1" customWidth="1"/>
    <col min="21" max="16384" width="9.140625" style="1" customWidth="1"/>
  </cols>
  <sheetData>
    <row r="2" ht="18.75">
      <c r="B2" s="2" t="s">
        <v>270</v>
      </c>
    </row>
    <row r="4" ht="18.75">
      <c r="B4" s="2" t="s">
        <v>554</v>
      </c>
    </row>
    <row r="5" ht="19.5" thickBot="1"/>
    <row r="6" spans="2:3" s="2" customFormat="1" ht="20.25" thickBot="1" thickTop="1">
      <c r="B6" s="899" t="s">
        <v>60</v>
      </c>
      <c r="C6" s="900" t="s">
        <v>32</v>
      </c>
    </row>
    <row r="7" spans="2:3" ht="18.75">
      <c r="B7" s="901" t="s">
        <v>271</v>
      </c>
      <c r="C7" s="111">
        <v>0.456</v>
      </c>
    </row>
    <row r="8" spans="2:3" ht="18.75">
      <c r="B8" s="50" t="s">
        <v>272</v>
      </c>
      <c r="C8" s="219">
        <v>0.126</v>
      </c>
    </row>
    <row r="9" spans="2:3" ht="18.75">
      <c r="B9" s="50" t="s">
        <v>273</v>
      </c>
      <c r="C9" s="219">
        <v>0.393</v>
      </c>
    </row>
    <row r="10" spans="2:14" ht="19.5" thickBot="1">
      <c r="B10" s="52" t="s">
        <v>274</v>
      </c>
      <c r="C10" s="241">
        <v>0.024</v>
      </c>
      <c r="I10" s="846"/>
      <c r="J10" s="846"/>
      <c r="K10" s="846"/>
      <c r="L10" s="847"/>
      <c r="M10" s="846"/>
      <c r="N10" s="846"/>
    </row>
    <row r="11" spans="2:3" ht="20.25" thickBot="1" thickTop="1">
      <c r="B11" s="602" t="s">
        <v>15</v>
      </c>
      <c r="C11" s="126">
        <f>SUM(C7:C10)</f>
        <v>0.9990000000000001</v>
      </c>
    </row>
    <row r="12" ht="19.5" thickTop="1"/>
    <row r="14" ht="18.75">
      <c r="B14" s="2" t="s">
        <v>555</v>
      </c>
    </row>
    <row r="15" ht="19.5" thickBot="1">
      <c r="R15" s="674"/>
    </row>
    <row r="16" spans="2:18" ht="19.5" thickTop="1">
      <c r="B16" s="1343" t="s">
        <v>308</v>
      </c>
      <c r="C16" s="1345" t="s">
        <v>276</v>
      </c>
      <c r="D16" s="1192" t="s">
        <v>277</v>
      </c>
      <c r="E16" s="1193"/>
      <c r="F16" s="1194"/>
      <c r="R16" s="1347"/>
    </row>
    <row r="17" spans="2:18" ht="38.25" thickBot="1">
      <c r="B17" s="1344"/>
      <c r="C17" s="1346"/>
      <c r="D17" s="425" t="s">
        <v>278</v>
      </c>
      <c r="E17" s="848" t="s">
        <v>279</v>
      </c>
      <c r="F17" s="849" t="s">
        <v>15</v>
      </c>
      <c r="R17" s="1347"/>
    </row>
    <row r="18" spans="2:18" ht="18.75">
      <c r="B18" s="433" t="s">
        <v>0</v>
      </c>
      <c r="C18" s="902">
        <v>48</v>
      </c>
      <c r="D18" s="12">
        <v>29</v>
      </c>
      <c r="E18" s="76">
        <v>156</v>
      </c>
      <c r="F18" s="867">
        <f>SUM(D18:E18)</f>
        <v>185</v>
      </c>
      <c r="R18" s="850"/>
    </row>
    <row r="19" spans="2:18" ht="18.75">
      <c r="B19" s="434" t="s">
        <v>1</v>
      </c>
      <c r="C19" s="903">
        <v>0</v>
      </c>
      <c r="D19" s="14">
        <v>90</v>
      </c>
      <c r="E19" s="77">
        <v>261</v>
      </c>
      <c r="F19" s="868">
        <f>SUM(D19:E19)</f>
        <v>351</v>
      </c>
      <c r="R19" s="850"/>
    </row>
    <row r="20" spans="2:18" ht="18.75">
      <c r="B20" s="434" t="s">
        <v>2</v>
      </c>
      <c r="C20" s="903">
        <v>34</v>
      </c>
      <c r="D20" s="14">
        <v>8</v>
      </c>
      <c r="E20" s="77">
        <v>74</v>
      </c>
      <c r="F20" s="868">
        <f>SUM(D20:E20)</f>
        <v>82</v>
      </c>
      <c r="R20" s="850"/>
    </row>
    <row r="21" spans="2:18" ht="19.5" thickBot="1">
      <c r="B21" s="435" t="s">
        <v>180</v>
      </c>
      <c r="C21" s="904">
        <v>0</v>
      </c>
      <c r="D21" s="16">
        <v>22</v>
      </c>
      <c r="E21" s="78">
        <v>0</v>
      </c>
      <c r="F21" s="869">
        <f>SUM(D21:E21)</f>
        <v>22</v>
      </c>
      <c r="R21" s="850"/>
    </row>
    <row r="22" spans="2:18" ht="19.5" thickBot="1">
      <c r="B22" s="98" t="s">
        <v>15</v>
      </c>
      <c r="C22" s="905">
        <f>SUM(C18:C21)</f>
        <v>82</v>
      </c>
      <c r="D22" s="105">
        <f>SUM(D18:D21)</f>
        <v>149</v>
      </c>
      <c r="E22" s="104">
        <f>SUM(E18:E21)</f>
        <v>491</v>
      </c>
      <c r="F22" s="906">
        <f>SUM(F18:F21)</f>
        <v>640</v>
      </c>
      <c r="R22" s="850"/>
    </row>
    <row r="23" ht="19.5" thickTop="1">
      <c r="R23" s="674"/>
    </row>
    <row r="24" spans="2:18" ht="18.75">
      <c r="B24" s="2" t="s">
        <v>556</v>
      </c>
      <c r="R24" s="674"/>
    </row>
    <row r="25" ht="19.5" thickBot="1">
      <c r="R25" s="674"/>
    </row>
    <row r="26" spans="2:7" ht="20.25" customHeight="1" thickBot="1" thickTop="1">
      <c r="B26" s="1343" t="s">
        <v>308</v>
      </c>
      <c r="C26" s="1277" t="s">
        <v>280</v>
      </c>
      <c r="D26" s="1278"/>
      <c r="E26" s="1278"/>
      <c r="F26" s="1278"/>
      <c r="G26" s="1279"/>
    </row>
    <row r="27" spans="2:7" ht="38.25" thickBot="1">
      <c r="B27" s="1344"/>
      <c r="C27" s="585" t="s">
        <v>281</v>
      </c>
      <c r="D27" s="854" t="s">
        <v>282</v>
      </c>
      <c r="E27" s="854" t="s">
        <v>283</v>
      </c>
      <c r="F27" s="80" t="s">
        <v>284</v>
      </c>
      <c r="G27" s="603" t="s">
        <v>15</v>
      </c>
    </row>
    <row r="28" spans="2:7" ht="18.75">
      <c r="B28" s="88" t="s">
        <v>0</v>
      </c>
      <c r="C28" s="12">
        <v>31</v>
      </c>
      <c r="D28" s="13">
        <v>109</v>
      </c>
      <c r="E28" s="76">
        <v>640</v>
      </c>
      <c r="F28" s="76">
        <v>0</v>
      </c>
      <c r="G28" s="870">
        <f>SUM(C28:F28)</f>
        <v>780</v>
      </c>
    </row>
    <row r="29" spans="2:7" ht="18.75">
      <c r="B29" s="855" t="s">
        <v>1</v>
      </c>
      <c r="C29" s="14">
        <v>0</v>
      </c>
      <c r="D29" s="15">
        <v>0</v>
      </c>
      <c r="E29" s="77">
        <v>0</v>
      </c>
      <c r="F29" s="77">
        <v>0</v>
      </c>
      <c r="G29" s="871">
        <f>SUM(C29:F29)</f>
        <v>0</v>
      </c>
    </row>
    <row r="30" spans="2:7" ht="18.75">
      <c r="B30" s="855" t="s">
        <v>2</v>
      </c>
      <c r="C30" s="14">
        <v>86</v>
      </c>
      <c r="D30" s="15">
        <v>17</v>
      </c>
      <c r="E30" s="77">
        <v>297</v>
      </c>
      <c r="F30" s="77">
        <v>45</v>
      </c>
      <c r="G30" s="871">
        <f>SUM(C30:F30)</f>
        <v>445</v>
      </c>
    </row>
    <row r="31" spans="2:7" ht="19.5" thickBot="1">
      <c r="B31" s="89" t="s">
        <v>180</v>
      </c>
      <c r="C31" s="16">
        <v>5</v>
      </c>
      <c r="D31" s="17">
        <v>29</v>
      </c>
      <c r="E31" s="78">
        <v>3</v>
      </c>
      <c r="F31" s="78">
        <v>0</v>
      </c>
      <c r="G31" s="872">
        <f>SUM(C31:F31)</f>
        <v>37</v>
      </c>
    </row>
    <row r="32" spans="2:7" ht="19.5" thickBot="1">
      <c r="B32" s="84" t="s">
        <v>15</v>
      </c>
      <c r="C32" s="103">
        <f>SUM(C28:C31)</f>
        <v>122</v>
      </c>
      <c r="D32" s="105">
        <f>SUM(D28:D31)</f>
        <v>155</v>
      </c>
      <c r="E32" s="104">
        <f>SUM(E28:E31)</f>
        <v>940</v>
      </c>
      <c r="F32" s="104">
        <f>SUM(F28:F31)</f>
        <v>45</v>
      </c>
      <c r="G32" s="240">
        <f>SUM(G28:G31)</f>
        <v>1262</v>
      </c>
    </row>
    <row r="33" ht="19.5" thickTop="1"/>
    <row r="34" ht="18.75">
      <c r="B34" s="2" t="s">
        <v>557</v>
      </c>
    </row>
    <row r="35" ht="19.5" thickBot="1"/>
    <row r="36" spans="2:8" ht="19.5" thickTop="1">
      <c r="B36" s="1210" t="s">
        <v>275</v>
      </c>
      <c r="C36" s="1192" t="s">
        <v>285</v>
      </c>
      <c r="D36" s="1193"/>
      <c r="E36" s="1193"/>
      <c r="F36" s="1193"/>
      <c r="G36" s="1193"/>
      <c r="H36" s="1194"/>
    </row>
    <row r="37" spans="2:8" ht="57" thickBot="1">
      <c r="B37" s="1211"/>
      <c r="C37" s="425" t="s">
        <v>286</v>
      </c>
      <c r="D37" s="858" t="s">
        <v>287</v>
      </c>
      <c r="E37" s="858" t="s">
        <v>288</v>
      </c>
      <c r="F37" s="858" t="s">
        <v>289</v>
      </c>
      <c r="G37" s="848" t="s">
        <v>290</v>
      </c>
      <c r="H37" s="849" t="s">
        <v>15</v>
      </c>
    </row>
    <row r="38" spans="2:8" ht="18.75">
      <c r="B38" s="908" t="s">
        <v>0</v>
      </c>
      <c r="C38" s="909">
        <v>155</v>
      </c>
      <c r="D38" s="910">
        <v>104</v>
      </c>
      <c r="E38" s="911">
        <v>1</v>
      </c>
      <c r="F38" s="911">
        <v>0</v>
      </c>
      <c r="G38" s="911">
        <v>0</v>
      </c>
      <c r="H38" s="912">
        <f>SUM(C38:G38)</f>
        <v>260</v>
      </c>
    </row>
    <row r="39" spans="2:8" ht="18.75">
      <c r="B39" s="913" t="s">
        <v>1</v>
      </c>
      <c r="C39" s="914">
        <v>0</v>
      </c>
      <c r="D39" s="915">
        <v>0</v>
      </c>
      <c r="E39" s="916">
        <v>0</v>
      </c>
      <c r="F39" s="916">
        <v>0</v>
      </c>
      <c r="G39" s="916">
        <v>0</v>
      </c>
      <c r="H39" s="917">
        <f>SUM(C39:G39)</f>
        <v>0</v>
      </c>
    </row>
    <row r="40" spans="2:8" ht="18.75">
      <c r="B40" s="913" t="s">
        <v>2</v>
      </c>
      <c r="C40" s="914">
        <v>5</v>
      </c>
      <c r="D40" s="915">
        <v>49</v>
      </c>
      <c r="E40" s="916">
        <v>16</v>
      </c>
      <c r="F40" s="916">
        <v>452</v>
      </c>
      <c r="G40" s="916">
        <v>14</v>
      </c>
      <c r="H40" s="917">
        <f>SUM(C40:G40)</f>
        <v>536</v>
      </c>
    </row>
    <row r="41" spans="2:8" ht="19.5" thickBot="1">
      <c r="B41" s="918" t="s">
        <v>180</v>
      </c>
      <c r="C41" s="919">
        <v>5</v>
      </c>
      <c r="D41" s="920">
        <v>4</v>
      </c>
      <c r="E41" s="921">
        <v>0</v>
      </c>
      <c r="F41" s="921">
        <v>0</v>
      </c>
      <c r="G41" s="921">
        <v>0</v>
      </c>
      <c r="H41" s="922">
        <f>SUM(C41:G41)</f>
        <v>9</v>
      </c>
    </row>
    <row r="42" spans="2:8" ht="19.5" thickBot="1">
      <c r="B42" s="84" t="s">
        <v>15</v>
      </c>
      <c r="C42" s="103">
        <f aca="true" t="shared" si="0" ref="C42:H42">SUM(C38:C41)</f>
        <v>165</v>
      </c>
      <c r="D42" s="105">
        <f t="shared" si="0"/>
        <v>157</v>
      </c>
      <c r="E42" s="105">
        <f t="shared" si="0"/>
        <v>17</v>
      </c>
      <c r="F42" s="105">
        <f t="shared" si="0"/>
        <v>452</v>
      </c>
      <c r="G42" s="907">
        <f t="shared" si="0"/>
        <v>14</v>
      </c>
      <c r="H42" s="906">
        <f t="shared" si="0"/>
        <v>805</v>
      </c>
    </row>
    <row r="43" ht="19.5" thickTop="1"/>
    <row r="44" ht="18.75">
      <c r="B44" s="2" t="s">
        <v>558</v>
      </c>
    </row>
    <row r="45" ht="19.5" thickBot="1"/>
    <row r="46" spans="2:7" ht="39" thickBot="1" thickTop="1">
      <c r="B46" s="576" t="s">
        <v>309</v>
      </c>
      <c r="C46" s="182" t="s">
        <v>0</v>
      </c>
      <c r="D46" s="182" t="s">
        <v>1</v>
      </c>
      <c r="E46" s="182" t="s">
        <v>2</v>
      </c>
      <c r="F46" s="182" t="s">
        <v>180</v>
      </c>
      <c r="G46" s="859" t="s">
        <v>15</v>
      </c>
    </row>
    <row r="47" spans="2:7" ht="24.75" customHeight="1">
      <c r="B47" s="923" t="s">
        <v>184</v>
      </c>
      <c r="C47" s="929">
        <v>0.022</v>
      </c>
      <c r="D47" s="929">
        <v>0.005</v>
      </c>
      <c r="E47" s="929">
        <v>0.035</v>
      </c>
      <c r="F47" s="929">
        <v>0.002</v>
      </c>
      <c r="G47" s="186">
        <f>SUM(C47:F47)</f>
        <v>0.064</v>
      </c>
    </row>
    <row r="48" spans="2:7" ht="24.75" customHeight="1">
      <c r="B48" s="924" t="s">
        <v>185</v>
      </c>
      <c r="C48" s="452">
        <v>0.037</v>
      </c>
      <c r="D48" s="452">
        <v>0.024</v>
      </c>
      <c r="E48" s="452">
        <v>0.114</v>
      </c>
      <c r="F48" s="452">
        <v>0.003</v>
      </c>
      <c r="G48" s="189">
        <f aca="true" t="shared" si="1" ref="G48:G53">SUM(C48:F48)</f>
        <v>0.178</v>
      </c>
    </row>
    <row r="49" spans="2:7" ht="37.5">
      <c r="B49" s="925" t="s">
        <v>186</v>
      </c>
      <c r="C49" s="452">
        <v>0.062</v>
      </c>
      <c r="D49" s="452">
        <v>0.012</v>
      </c>
      <c r="E49" s="452">
        <v>0.057</v>
      </c>
      <c r="F49" s="452">
        <v>0.001</v>
      </c>
      <c r="G49" s="927">
        <f t="shared" si="1"/>
        <v>0.132</v>
      </c>
    </row>
    <row r="50" spans="2:7" ht="24.75" customHeight="1">
      <c r="B50" s="924" t="s">
        <v>27</v>
      </c>
      <c r="C50" s="452">
        <v>0.153</v>
      </c>
      <c r="D50" s="452">
        <v>0.028</v>
      </c>
      <c r="E50" s="452">
        <v>0.075</v>
      </c>
      <c r="F50" s="452">
        <v>0.006</v>
      </c>
      <c r="G50" s="189">
        <f t="shared" si="1"/>
        <v>0.262</v>
      </c>
    </row>
    <row r="51" spans="2:7" ht="24.75" customHeight="1">
      <c r="B51" s="924" t="s">
        <v>28</v>
      </c>
      <c r="C51" s="452">
        <v>0.081</v>
      </c>
      <c r="D51" s="452">
        <v>0.033</v>
      </c>
      <c r="E51" s="452">
        <v>0.054</v>
      </c>
      <c r="F51" s="452">
        <v>0.002</v>
      </c>
      <c r="G51" s="189">
        <f t="shared" si="1"/>
        <v>0.17</v>
      </c>
    </row>
    <row r="52" spans="2:7" ht="24.75" customHeight="1">
      <c r="B52" s="924" t="s">
        <v>29</v>
      </c>
      <c r="C52" s="452">
        <v>0.054</v>
      </c>
      <c r="D52" s="452">
        <v>0.011</v>
      </c>
      <c r="E52" s="452">
        <v>0.032</v>
      </c>
      <c r="F52" s="452">
        <v>0.011</v>
      </c>
      <c r="G52" s="189">
        <f t="shared" si="1"/>
        <v>0.108</v>
      </c>
    </row>
    <row r="53" spans="2:7" ht="24.75" customHeight="1" thickBot="1">
      <c r="B53" s="926" t="s">
        <v>30</v>
      </c>
      <c r="C53" s="930">
        <v>0.047</v>
      </c>
      <c r="D53" s="930">
        <v>0.013</v>
      </c>
      <c r="E53" s="930">
        <v>0.026</v>
      </c>
      <c r="F53" s="930">
        <v>0</v>
      </c>
      <c r="G53" s="192">
        <f t="shared" si="1"/>
        <v>0.086</v>
      </c>
    </row>
    <row r="54" spans="2:7" ht="24.75" customHeight="1" thickBot="1">
      <c r="B54" s="860" t="s">
        <v>15</v>
      </c>
      <c r="C54" s="928">
        <f>SUM(C47:C53)</f>
        <v>0.456</v>
      </c>
      <c r="D54" s="928">
        <f>SUM(D47:D53)</f>
        <v>0.126</v>
      </c>
      <c r="E54" s="928">
        <f>SUM(E47:E53)</f>
        <v>0.393</v>
      </c>
      <c r="F54" s="928">
        <f>SUM(F47:F53)</f>
        <v>0.025</v>
      </c>
      <c r="G54" s="194">
        <f>SUM(G47:G53)</f>
        <v>1</v>
      </c>
    </row>
    <row r="55" ht="19.5" thickTop="1">
      <c r="G55" s="717"/>
    </row>
    <row r="56" ht="18.75">
      <c r="B56" s="2" t="s">
        <v>649</v>
      </c>
    </row>
    <row r="57" ht="19.5" thickBot="1"/>
    <row r="58" spans="2:3" ht="19.5" thickTop="1">
      <c r="B58" s="931" t="s">
        <v>291</v>
      </c>
      <c r="C58" s="932" t="s">
        <v>32</v>
      </c>
    </row>
    <row r="59" spans="2:3" ht="18.75">
      <c r="B59" s="933" t="s">
        <v>292</v>
      </c>
      <c r="C59" s="934">
        <v>0.486</v>
      </c>
    </row>
    <row r="60" spans="2:3" ht="18.75">
      <c r="B60" s="677" t="s">
        <v>293</v>
      </c>
      <c r="C60" s="935">
        <v>0.271</v>
      </c>
    </row>
    <row r="61" spans="2:3" ht="19.5" thickBot="1">
      <c r="B61" s="679" t="s">
        <v>294</v>
      </c>
      <c r="C61" s="936">
        <v>0.243</v>
      </c>
    </row>
    <row r="62" spans="2:3" ht="20.25" thickBot="1" thickTop="1">
      <c r="B62" s="729" t="s">
        <v>15</v>
      </c>
      <c r="C62" s="194">
        <f>SUM(C59:C61)</f>
        <v>1</v>
      </c>
    </row>
    <row r="63" ht="19.5" thickTop="1"/>
    <row r="64" ht="18.75">
      <c r="B64" s="2" t="s">
        <v>559</v>
      </c>
    </row>
    <row r="65" ht="19.5" thickBot="1"/>
    <row r="66" spans="2:6" ht="20.25" thickBot="1" thickTop="1">
      <c r="B66" s="861" t="s">
        <v>60</v>
      </c>
      <c r="C66" s="1212" t="s">
        <v>0</v>
      </c>
      <c r="D66" s="1213"/>
      <c r="E66" s="1213"/>
      <c r="F66" s="1286"/>
    </row>
    <row r="67" spans="2:6" ht="38.25" thickBot="1">
      <c r="B67" s="938" t="s">
        <v>310</v>
      </c>
      <c r="C67" s="863" t="s">
        <v>292</v>
      </c>
      <c r="D67" s="864" t="s">
        <v>293</v>
      </c>
      <c r="E67" s="865" t="s">
        <v>296</v>
      </c>
      <c r="F67" s="866" t="s">
        <v>15</v>
      </c>
    </row>
    <row r="68" spans="2:6" ht="18.75">
      <c r="B68" s="809" t="s">
        <v>184</v>
      </c>
      <c r="C68" s="495">
        <v>25</v>
      </c>
      <c r="D68" s="496">
        <v>14</v>
      </c>
      <c r="E68" s="132">
        <v>21</v>
      </c>
      <c r="F68" s="159">
        <f>SUM(C68:E68)</f>
        <v>60</v>
      </c>
    </row>
    <row r="69" spans="2:6" ht="18.75">
      <c r="B69" s="810" t="s">
        <v>185</v>
      </c>
      <c r="C69" s="499">
        <v>58</v>
      </c>
      <c r="D69" s="500">
        <v>26</v>
      </c>
      <c r="E69" s="501">
        <v>20</v>
      </c>
      <c r="F69" s="939">
        <f aca="true" t="shared" si="2" ref="F69:F74">SUM(C69:E69)</f>
        <v>104</v>
      </c>
    </row>
    <row r="70" spans="2:6" ht="37.5">
      <c r="B70" s="811" t="s">
        <v>186</v>
      </c>
      <c r="C70" s="499">
        <v>85</v>
      </c>
      <c r="D70" s="500">
        <v>64</v>
      </c>
      <c r="E70" s="501">
        <v>25</v>
      </c>
      <c r="F70" s="939">
        <f t="shared" si="2"/>
        <v>174</v>
      </c>
    </row>
    <row r="71" spans="2:6" ht="18.75">
      <c r="B71" s="810" t="s">
        <v>27</v>
      </c>
      <c r="C71" s="499">
        <v>410</v>
      </c>
      <c r="D71" s="500">
        <v>7</v>
      </c>
      <c r="E71" s="501">
        <v>9</v>
      </c>
      <c r="F71" s="939">
        <f t="shared" si="2"/>
        <v>426</v>
      </c>
    </row>
    <row r="72" spans="2:6" ht="18.75">
      <c r="B72" s="810" t="s">
        <v>28</v>
      </c>
      <c r="C72" s="499">
        <v>112</v>
      </c>
      <c r="D72" s="500">
        <v>78</v>
      </c>
      <c r="E72" s="501">
        <v>37</v>
      </c>
      <c r="F72" s="939">
        <f t="shared" si="2"/>
        <v>227</v>
      </c>
    </row>
    <row r="73" spans="2:6" ht="18.75">
      <c r="B73" s="810" t="s">
        <v>29</v>
      </c>
      <c r="C73" s="499">
        <v>32</v>
      </c>
      <c r="D73" s="500">
        <v>58</v>
      </c>
      <c r="E73" s="501">
        <v>62</v>
      </c>
      <c r="F73" s="939">
        <f t="shared" si="2"/>
        <v>152</v>
      </c>
    </row>
    <row r="74" spans="2:6" ht="19.5" thickBot="1">
      <c r="B74" s="812" t="s">
        <v>30</v>
      </c>
      <c r="C74" s="775">
        <v>32</v>
      </c>
      <c r="D74" s="940">
        <v>24</v>
      </c>
      <c r="E74" s="138">
        <v>74</v>
      </c>
      <c r="F74" s="162">
        <f t="shared" si="2"/>
        <v>130</v>
      </c>
    </row>
    <row r="75" spans="2:6" ht="19.5" thickBot="1">
      <c r="B75" s="75" t="s">
        <v>15</v>
      </c>
      <c r="C75" s="941">
        <f>SUM(C68:C74)</f>
        <v>754</v>
      </c>
      <c r="D75" s="942">
        <f>SUM(D68:D74)</f>
        <v>271</v>
      </c>
      <c r="E75" s="943">
        <f>SUM(E68:E74)</f>
        <v>248</v>
      </c>
      <c r="F75" s="121">
        <f>SUM(F68:F74)</f>
        <v>1273</v>
      </c>
    </row>
    <row r="76" ht="19.5" thickTop="1"/>
    <row r="77" ht="18.75">
      <c r="B77" s="2" t="s">
        <v>560</v>
      </c>
    </row>
    <row r="78" ht="19.5" thickBot="1"/>
    <row r="79" spans="2:6" ht="20.25" thickBot="1" thickTop="1">
      <c r="B79" s="861" t="s">
        <v>60</v>
      </c>
      <c r="C79" s="1212" t="s">
        <v>1</v>
      </c>
      <c r="D79" s="1213"/>
      <c r="E79" s="1213"/>
      <c r="F79" s="1214"/>
    </row>
    <row r="80" spans="2:6" ht="75.75" thickBot="1">
      <c r="B80" s="862" t="s">
        <v>295</v>
      </c>
      <c r="C80" s="863" t="s">
        <v>292</v>
      </c>
      <c r="D80" s="864" t="s">
        <v>293</v>
      </c>
      <c r="E80" s="865" t="s">
        <v>296</v>
      </c>
      <c r="F80" s="587" t="s">
        <v>15</v>
      </c>
    </row>
    <row r="81" spans="2:6" ht="18.75">
      <c r="B81" s="809" t="s">
        <v>184</v>
      </c>
      <c r="C81" s="495">
        <v>4</v>
      </c>
      <c r="D81" s="496">
        <v>8</v>
      </c>
      <c r="E81" s="132">
        <v>3</v>
      </c>
      <c r="F81" s="159">
        <f aca="true" t="shared" si="3" ref="F81:F87">SUM(C81:E81)</f>
        <v>15</v>
      </c>
    </row>
    <row r="82" spans="2:6" ht="18.75">
      <c r="B82" s="810" t="s">
        <v>185</v>
      </c>
      <c r="C82" s="499">
        <v>17</v>
      </c>
      <c r="D82" s="500">
        <v>22</v>
      </c>
      <c r="E82" s="501">
        <v>28</v>
      </c>
      <c r="F82" s="939">
        <f t="shared" si="3"/>
        <v>67</v>
      </c>
    </row>
    <row r="83" spans="2:6" ht="37.5">
      <c r="B83" s="811" t="s">
        <v>186</v>
      </c>
      <c r="C83" s="499">
        <v>27</v>
      </c>
      <c r="D83" s="500">
        <v>2</v>
      </c>
      <c r="E83" s="501">
        <v>4</v>
      </c>
      <c r="F83" s="939">
        <f t="shared" si="3"/>
        <v>33</v>
      </c>
    </row>
    <row r="84" spans="2:6" ht="18.75">
      <c r="B84" s="810" t="s">
        <v>27</v>
      </c>
      <c r="C84" s="499">
        <v>74</v>
      </c>
      <c r="D84" s="500">
        <v>0</v>
      </c>
      <c r="E84" s="501">
        <v>3</v>
      </c>
      <c r="F84" s="939">
        <f t="shared" si="3"/>
        <v>77</v>
      </c>
    </row>
    <row r="85" spans="2:6" ht="18.75">
      <c r="B85" s="810" t="s">
        <v>28</v>
      </c>
      <c r="C85" s="499">
        <v>34</v>
      </c>
      <c r="D85" s="500">
        <v>32</v>
      </c>
      <c r="E85" s="501">
        <v>26</v>
      </c>
      <c r="F85" s="939">
        <f t="shared" si="3"/>
        <v>92</v>
      </c>
    </row>
    <row r="86" spans="2:6" ht="18.75">
      <c r="B86" s="810" t="s">
        <v>29</v>
      </c>
      <c r="C86" s="499">
        <v>3</v>
      </c>
      <c r="D86" s="500">
        <v>13</v>
      </c>
      <c r="E86" s="501">
        <v>14</v>
      </c>
      <c r="F86" s="939">
        <f t="shared" si="3"/>
        <v>30</v>
      </c>
    </row>
    <row r="87" spans="2:6" ht="19.5" thickBot="1">
      <c r="B87" s="812" t="s">
        <v>30</v>
      </c>
      <c r="C87" s="775">
        <v>3</v>
      </c>
      <c r="D87" s="940">
        <v>6</v>
      </c>
      <c r="E87" s="138">
        <v>28</v>
      </c>
      <c r="F87" s="162">
        <f t="shared" si="3"/>
        <v>37</v>
      </c>
    </row>
    <row r="88" spans="2:6" ht="19.5" thickBot="1">
      <c r="B88" s="84" t="s">
        <v>15</v>
      </c>
      <c r="C88" s="856">
        <f>SUM(C81:C87)</f>
        <v>162</v>
      </c>
      <c r="D88" s="852">
        <f>SUM(D81:D87)</f>
        <v>83</v>
      </c>
      <c r="E88" s="853">
        <f>SUM(E81:E87)</f>
        <v>106</v>
      </c>
      <c r="F88" s="857">
        <f>SUM(F81:F87)</f>
        <v>351</v>
      </c>
    </row>
    <row r="89" ht="19.5" thickTop="1"/>
    <row r="90" ht="18.75">
      <c r="B90" s="2" t="s">
        <v>561</v>
      </c>
    </row>
    <row r="91" ht="19.5" thickBot="1"/>
    <row r="92" spans="2:6" ht="20.25" thickBot="1" thickTop="1">
      <c r="B92" s="861" t="s">
        <v>60</v>
      </c>
      <c r="C92" s="1212" t="s">
        <v>2</v>
      </c>
      <c r="D92" s="1213"/>
      <c r="E92" s="1213"/>
      <c r="F92" s="1214"/>
    </row>
    <row r="93" spans="2:6" ht="75.75" thickBot="1">
      <c r="B93" s="862" t="s">
        <v>295</v>
      </c>
      <c r="C93" s="863" t="s">
        <v>292</v>
      </c>
      <c r="D93" s="864" t="s">
        <v>293</v>
      </c>
      <c r="E93" s="865" t="s">
        <v>296</v>
      </c>
      <c r="F93" s="587" t="s">
        <v>15</v>
      </c>
    </row>
    <row r="94" spans="2:6" ht="18.75">
      <c r="B94" s="809" t="s">
        <v>184</v>
      </c>
      <c r="C94" s="495">
        <v>34</v>
      </c>
      <c r="D94" s="496">
        <v>42</v>
      </c>
      <c r="E94" s="132">
        <v>22</v>
      </c>
      <c r="F94" s="159">
        <f aca="true" t="shared" si="4" ref="F94:F100">SUM(C94:E94)</f>
        <v>98</v>
      </c>
    </row>
    <row r="95" spans="2:6" ht="18.75">
      <c r="B95" s="810" t="s">
        <v>185</v>
      </c>
      <c r="C95" s="499">
        <v>97</v>
      </c>
      <c r="D95" s="500">
        <v>111</v>
      </c>
      <c r="E95" s="501">
        <v>111</v>
      </c>
      <c r="F95" s="939">
        <f t="shared" si="4"/>
        <v>319</v>
      </c>
    </row>
    <row r="96" spans="2:6" ht="37.5">
      <c r="B96" s="811" t="s">
        <v>186</v>
      </c>
      <c r="C96" s="499">
        <v>70</v>
      </c>
      <c r="D96" s="500">
        <v>49</v>
      </c>
      <c r="E96" s="501">
        <v>39</v>
      </c>
      <c r="F96" s="939">
        <f t="shared" si="4"/>
        <v>158</v>
      </c>
    </row>
    <row r="97" spans="2:6" ht="18.75">
      <c r="B97" s="810" t="s">
        <v>27</v>
      </c>
      <c r="C97" s="499">
        <v>159</v>
      </c>
      <c r="D97" s="500">
        <v>17</v>
      </c>
      <c r="E97" s="501">
        <v>34</v>
      </c>
      <c r="F97" s="939">
        <f t="shared" si="4"/>
        <v>210</v>
      </c>
    </row>
    <row r="98" spans="2:6" ht="18.75">
      <c r="B98" s="810" t="s">
        <v>28</v>
      </c>
      <c r="C98" s="499">
        <v>56</v>
      </c>
      <c r="D98" s="500">
        <v>56</v>
      </c>
      <c r="E98" s="501">
        <v>40</v>
      </c>
      <c r="F98" s="939">
        <f t="shared" si="4"/>
        <v>152</v>
      </c>
    </row>
    <row r="99" spans="2:6" ht="18.75">
      <c r="B99" s="810" t="s">
        <v>29</v>
      </c>
      <c r="C99" s="499">
        <v>7</v>
      </c>
      <c r="D99" s="500">
        <v>44</v>
      </c>
      <c r="E99" s="501">
        <v>37</v>
      </c>
      <c r="F99" s="939">
        <f t="shared" si="4"/>
        <v>88</v>
      </c>
    </row>
    <row r="100" spans="2:6" ht="19.5" thickBot="1">
      <c r="B100" s="812" t="s">
        <v>30</v>
      </c>
      <c r="C100" s="775">
        <v>12</v>
      </c>
      <c r="D100" s="940">
        <v>20</v>
      </c>
      <c r="E100" s="138">
        <v>40</v>
      </c>
      <c r="F100" s="162">
        <f t="shared" si="4"/>
        <v>72</v>
      </c>
    </row>
    <row r="101" spans="2:6" ht="19.5" thickBot="1">
      <c r="B101" s="84" t="s">
        <v>15</v>
      </c>
      <c r="C101" s="941">
        <f>SUM(C94:C100)</f>
        <v>435</v>
      </c>
      <c r="D101" s="942">
        <f>SUM(D94:D100)</f>
        <v>339</v>
      </c>
      <c r="E101" s="943">
        <f>SUM(E94:E100)</f>
        <v>323</v>
      </c>
      <c r="F101" s="944">
        <f>SUM(F94:F100)</f>
        <v>1097</v>
      </c>
    </row>
    <row r="102" ht="19.5" thickTop="1"/>
    <row r="103" ht="18.75">
      <c r="B103" s="2" t="s">
        <v>562</v>
      </c>
    </row>
    <row r="104" ht="19.5" thickBot="1"/>
    <row r="105" spans="2:6" ht="20.25" thickBot="1" thickTop="1">
      <c r="B105" s="861" t="s">
        <v>60</v>
      </c>
      <c r="C105" s="1212" t="s">
        <v>180</v>
      </c>
      <c r="D105" s="1213"/>
      <c r="E105" s="1213"/>
      <c r="F105" s="1214"/>
    </row>
    <row r="106" spans="2:6" ht="75.75" thickBot="1">
      <c r="B106" s="862" t="s">
        <v>295</v>
      </c>
      <c r="C106" s="863" t="s">
        <v>292</v>
      </c>
      <c r="D106" s="864" t="s">
        <v>293</v>
      </c>
      <c r="E106" s="865" t="s">
        <v>296</v>
      </c>
      <c r="F106" s="587" t="s">
        <v>15</v>
      </c>
    </row>
    <row r="107" spans="2:6" ht="18.75">
      <c r="B107" s="809" t="s">
        <v>184</v>
      </c>
      <c r="C107" s="495">
        <v>1</v>
      </c>
      <c r="D107" s="496">
        <v>4</v>
      </c>
      <c r="E107" s="132">
        <v>5</v>
      </c>
      <c r="F107" s="159">
        <f aca="true" t="shared" si="5" ref="F107:F113">SUM(C107:E107)</f>
        <v>10</v>
      </c>
    </row>
    <row r="108" spans="2:6" ht="18.75">
      <c r="B108" s="810" t="s">
        <v>185</v>
      </c>
      <c r="C108" s="499">
        <v>0</v>
      </c>
      <c r="D108" s="500">
        <v>7</v>
      </c>
      <c r="E108" s="501">
        <v>7</v>
      </c>
      <c r="F108" s="939">
        <f t="shared" si="5"/>
        <v>14</v>
      </c>
    </row>
    <row r="109" spans="2:6" ht="37.5">
      <c r="B109" s="811" t="s">
        <v>186</v>
      </c>
      <c r="C109" s="499">
        <v>0</v>
      </c>
      <c r="D109" s="500">
        <v>2</v>
      </c>
      <c r="E109" s="501">
        <v>2</v>
      </c>
      <c r="F109" s="939">
        <f t="shared" si="5"/>
        <v>4</v>
      </c>
    </row>
    <row r="110" spans="2:6" ht="18.75">
      <c r="B110" s="810" t="s">
        <v>27</v>
      </c>
      <c r="C110" s="499">
        <v>2</v>
      </c>
      <c r="D110" s="500">
        <v>15</v>
      </c>
      <c r="E110" s="501">
        <v>17</v>
      </c>
      <c r="F110" s="939">
        <f t="shared" si="5"/>
        <v>34</v>
      </c>
    </row>
    <row r="111" spans="2:6" ht="18.75">
      <c r="B111" s="810" t="s">
        <v>28</v>
      </c>
      <c r="C111" s="499">
        <v>0</v>
      </c>
      <c r="D111" s="500">
        <v>5</v>
      </c>
      <c r="E111" s="501">
        <v>5</v>
      </c>
      <c r="F111" s="939">
        <f t="shared" si="5"/>
        <v>10</v>
      </c>
    </row>
    <row r="112" spans="2:6" ht="18.75">
      <c r="B112" s="810" t="s">
        <v>29</v>
      </c>
      <c r="C112" s="499">
        <v>1</v>
      </c>
      <c r="D112" s="500">
        <v>31</v>
      </c>
      <c r="E112" s="501">
        <v>32</v>
      </c>
      <c r="F112" s="939">
        <f t="shared" si="5"/>
        <v>64</v>
      </c>
    </row>
    <row r="113" spans="2:6" ht="19.5" thickBot="1">
      <c r="B113" s="812" t="s">
        <v>30</v>
      </c>
      <c r="C113" s="775">
        <v>0</v>
      </c>
      <c r="D113" s="940">
        <v>0</v>
      </c>
      <c r="E113" s="138">
        <v>0</v>
      </c>
      <c r="F113" s="162">
        <f t="shared" si="5"/>
        <v>0</v>
      </c>
    </row>
    <row r="114" spans="2:6" ht="19.5" thickBot="1">
      <c r="B114" s="84" t="s">
        <v>15</v>
      </c>
      <c r="C114" s="941">
        <f>SUM(C107:C113)</f>
        <v>4</v>
      </c>
      <c r="D114" s="942">
        <f>SUM(D107:D113)</f>
        <v>64</v>
      </c>
      <c r="E114" s="943">
        <f>SUM(E107:E113)</f>
        <v>68</v>
      </c>
      <c r="F114" s="944">
        <f>SUM(F107:F113)</f>
        <v>136</v>
      </c>
    </row>
    <row r="115" ht="19.5" thickTop="1"/>
    <row r="116" spans="2:16" ht="18.75">
      <c r="B116" s="1166" t="s">
        <v>222</v>
      </c>
      <c r="C116" s="1166"/>
      <c r="D116" s="1166"/>
      <c r="E116" s="1166"/>
      <c r="F116" s="1166"/>
      <c r="G116" s="1166"/>
      <c r="H116" s="1166"/>
      <c r="I116" s="1166"/>
      <c r="J116" s="1166"/>
      <c r="K116" s="1166"/>
      <c r="L116" s="1166"/>
      <c r="M116" s="1166"/>
      <c r="N116" s="1166"/>
      <c r="O116" s="1166"/>
      <c r="P116" s="1166"/>
    </row>
  </sheetData>
  <sheetProtection/>
  <mergeCells count="13">
    <mergeCell ref="R16:R17"/>
    <mergeCell ref="B26:B27"/>
    <mergeCell ref="C26:G26"/>
    <mergeCell ref="B36:B37"/>
    <mergeCell ref="C36:H36"/>
    <mergeCell ref="B116:P116"/>
    <mergeCell ref="C105:F105"/>
    <mergeCell ref="B16:B17"/>
    <mergeCell ref="C16:C17"/>
    <mergeCell ref="D16:F16"/>
    <mergeCell ref="C66:F66"/>
    <mergeCell ref="C79:F79"/>
    <mergeCell ref="C92:F92"/>
  </mergeCells>
  <printOptions/>
  <pageMargins left="0.7" right="0.7" top="0.75" bottom="0.75" header="0.3" footer="0.3"/>
  <pageSetup horizontalDpi="600" verticalDpi="600" orientation="portrait" r:id="rId1"/>
  <ignoredErrors>
    <ignoredError sqref="F18:F2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B2:P22"/>
  <sheetViews>
    <sheetView rightToLeft="1" zoomScalePageLayoutView="0" workbookViewId="0" topLeftCell="A1">
      <selection activeCell="B22" sqref="B22:P22"/>
    </sheetView>
  </sheetViews>
  <sheetFormatPr defaultColWidth="9.140625" defaultRowHeight="15"/>
  <cols>
    <col min="1" max="1" width="9.140625" style="1" customWidth="1"/>
    <col min="2" max="2" width="32.57421875" style="1" customWidth="1"/>
    <col min="3" max="3" width="17.7109375" style="1" customWidth="1"/>
    <col min="4" max="4" width="16.7109375" style="1" customWidth="1"/>
    <col min="5" max="9" width="17.7109375" style="1" customWidth="1"/>
    <col min="10" max="16384" width="9.140625" style="1" customWidth="1"/>
  </cols>
  <sheetData>
    <row r="2" ht="18.75">
      <c r="B2" s="2" t="s">
        <v>569</v>
      </c>
    </row>
    <row r="3" ht="19.5" thickBot="1"/>
    <row r="4" spans="2:3" ht="20.25" thickBot="1" thickTop="1">
      <c r="B4" s="66" t="s">
        <v>297</v>
      </c>
      <c r="C4" s="873" t="s">
        <v>32</v>
      </c>
    </row>
    <row r="5" spans="2:3" ht="18.75">
      <c r="B5" s="955" t="s">
        <v>298</v>
      </c>
      <c r="C5" s="956">
        <v>0.018</v>
      </c>
    </row>
    <row r="6" spans="2:3" ht="18.75">
      <c r="B6" s="957" t="s">
        <v>299</v>
      </c>
      <c r="C6" s="958">
        <v>0.032</v>
      </c>
    </row>
    <row r="7" spans="2:3" ht="18.75">
      <c r="B7" s="957" t="s">
        <v>300</v>
      </c>
      <c r="C7" s="958">
        <v>0.157</v>
      </c>
    </row>
    <row r="8" spans="2:3" ht="18.75">
      <c r="B8" s="957" t="s">
        <v>301</v>
      </c>
      <c r="C8" s="958">
        <v>0.221</v>
      </c>
    </row>
    <row r="9" spans="2:3" ht="18.75">
      <c r="B9" s="957" t="s">
        <v>302</v>
      </c>
      <c r="C9" s="958">
        <v>0.164</v>
      </c>
    </row>
    <row r="10" spans="2:3" ht="19.5" thickBot="1">
      <c r="B10" s="959" t="s">
        <v>303</v>
      </c>
      <c r="C10" s="960">
        <v>0.407</v>
      </c>
    </row>
    <row r="11" spans="2:3" ht="19.5" thickBot="1">
      <c r="B11" s="732" t="s">
        <v>15</v>
      </c>
      <c r="C11" s="110">
        <f>SUM(C5:C10)</f>
        <v>0.9990000000000001</v>
      </c>
    </row>
    <row r="12" ht="19.5" thickTop="1"/>
    <row r="13" ht="18.75">
      <c r="B13" s="2" t="s">
        <v>570</v>
      </c>
    </row>
    <row r="14" ht="19.5" thickBot="1"/>
    <row r="15" spans="2:9" ht="59.25" customHeight="1" thickBot="1" thickTop="1">
      <c r="B15" s="945" t="s">
        <v>311</v>
      </c>
      <c r="C15" s="946" t="s">
        <v>298</v>
      </c>
      <c r="D15" s="947" t="s">
        <v>312</v>
      </c>
      <c r="E15" s="947" t="s">
        <v>313</v>
      </c>
      <c r="F15" s="947" t="s">
        <v>314</v>
      </c>
      <c r="G15" s="947" t="s">
        <v>315</v>
      </c>
      <c r="H15" s="947" t="s">
        <v>303</v>
      </c>
      <c r="I15" s="948" t="s">
        <v>15</v>
      </c>
    </row>
    <row r="16" spans="2:9" ht="18.75">
      <c r="B16" s="952" t="s">
        <v>0</v>
      </c>
      <c r="C16" s="797">
        <v>23</v>
      </c>
      <c r="D16" s="496">
        <v>45</v>
      </c>
      <c r="E16" s="496">
        <v>310</v>
      </c>
      <c r="F16" s="496">
        <v>311</v>
      </c>
      <c r="G16" s="496">
        <v>236</v>
      </c>
      <c r="H16" s="496">
        <v>348</v>
      </c>
      <c r="I16" s="749">
        <f>SUM(C16:H16)</f>
        <v>1273</v>
      </c>
    </row>
    <row r="17" spans="2:9" ht="18.75">
      <c r="B17" s="953" t="s">
        <v>1</v>
      </c>
      <c r="C17" s="798">
        <v>5</v>
      </c>
      <c r="D17" s="500">
        <v>17</v>
      </c>
      <c r="E17" s="500">
        <v>45</v>
      </c>
      <c r="F17" s="500">
        <v>102</v>
      </c>
      <c r="G17" s="500">
        <v>51</v>
      </c>
      <c r="H17" s="500">
        <v>131</v>
      </c>
      <c r="I17" s="750">
        <f>SUM(C17:H17)</f>
        <v>351</v>
      </c>
    </row>
    <row r="18" spans="2:9" ht="18.75">
      <c r="B18" s="953" t="s">
        <v>2</v>
      </c>
      <c r="C18" s="798">
        <v>22</v>
      </c>
      <c r="D18" s="500">
        <v>28</v>
      </c>
      <c r="E18" s="500">
        <v>80</v>
      </c>
      <c r="F18" s="500">
        <v>190</v>
      </c>
      <c r="G18" s="500">
        <v>156</v>
      </c>
      <c r="H18" s="500">
        <v>621</v>
      </c>
      <c r="I18" s="750">
        <f>SUM(C18:H18)</f>
        <v>1097</v>
      </c>
    </row>
    <row r="19" spans="2:9" ht="18.75">
      <c r="B19" s="954" t="s">
        <v>3</v>
      </c>
      <c r="C19" s="961">
        <v>0</v>
      </c>
      <c r="D19" s="962">
        <v>0</v>
      </c>
      <c r="E19" s="962">
        <v>3</v>
      </c>
      <c r="F19" s="962">
        <v>14</v>
      </c>
      <c r="G19" s="962">
        <v>15</v>
      </c>
      <c r="H19" s="962">
        <v>36</v>
      </c>
      <c r="I19" s="963">
        <f>SUM(C19:H19)</f>
        <v>68</v>
      </c>
    </row>
    <row r="20" spans="2:9" ht="19.5" thickBot="1">
      <c r="B20" s="874" t="s">
        <v>15</v>
      </c>
      <c r="C20" s="949">
        <f>SUM(C16:C19)</f>
        <v>50</v>
      </c>
      <c r="D20" s="950">
        <f aca="true" t="shared" si="0" ref="D20:I20">SUM(D16:D19)</f>
        <v>90</v>
      </c>
      <c r="E20" s="950">
        <f t="shared" si="0"/>
        <v>438</v>
      </c>
      <c r="F20" s="950">
        <f t="shared" si="0"/>
        <v>617</v>
      </c>
      <c r="G20" s="950">
        <f t="shared" si="0"/>
        <v>458</v>
      </c>
      <c r="H20" s="950">
        <f t="shared" si="0"/>
        <v>1136</v>
      </c>
      <c r="I20" s="951">
        <f t="shared" si="0"/>
        <v>2789</v>
      </c>
    </row>
    <row r="21" ht="19.5" thickTop="1"/>
    <row r="22" spans="2:16" ht="18.75">
      <c r="B22" s="1166" t="s">
        <v>222</v>
      </c>
      <c r="C22" s="1166"/>
      <c r="D22" s="1166"/>
      <c r="E22" s="1166"/>
      <c r="F22" s="1166"/>
      <c r="G22" s="1166"/>
      <c r="H22" s="1166"/>
      <c r="I22" s="1166"/>
      <c r="J22" s="1166"/>
      <c r="K22" s="1166"/>
      <c r="L22" s="1166"/>
      <c r="M22" s="1166"/>
      <c r="N22" s="1166"/>
      <c r="O22" s="1166"/>
      <c r="P22" s="1166"/>
    </row>
  </sheetData>
  <sheetProtection/>
  <mergeCells count="1">
    <mergeCell ref="B22:P2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74"/>
  <sheetViews>
    <sheetView rightToLeft="1" zoomScalePageLayoutView="0" workbookViewId="0" topLeftCell="A1">
      <selection activeCell="B74" sqref="B74:P74"/>
    </sheetView>
  </sheetViews>
  <sheetFormatPr defaultColWidth="9.140625" defaultRowHeight="15"/>
  <cols>
    <col min="1" max="1" width="9.140625" style="1" customWidth="1"/>
    <col min="2" max="2" width="32.421875" style="1" customWidth="1"/>
    <col min="3" max="6" width="15.7109375" style="1" customWidth="1"/>
    <col min="7" max="16384" width="9.140625" style="1" customWidth="1"/>
  </cols>
  <sheetData>
    <row r="2" ht="18.75">
      <c r="B2" s="2" t="s">
        <v>577</v>
      </c>
    </row>
    <row r="3" ht="19.5" thickBot="1"/>
    <row r="4" spans="2:4" ht="20.25" thickBot="1" thickTop="1">
      <c r="B4" s="875" t="s">
        <v>16</v>
      </c>
      <c r="C4" s="876" t="s">
        <v>19</v>
      </c>
      <c r="D4" s="877" t="s">
        <v>23</v>
      </c>
    </row>
    <row r="5" spans="2:4" ht="18.75" customHeight="1">
      <c r="B5" s="1315" t="s">
        <v>271</v>
      </c>
      <c r="C5" s="964" t="s">
        <v>304</v>
      </c>
      <c r="D5" s="967">
        <v>0.03</v>
      </c>
    </row>
    <row r="6" spans="2:4" ht="18.75" customHeight="1">
      <c r="B6" s="1316"/>
      <c r="C6" s="965" t="s">
        <v>305</v>
      </c>
      <c r="D6" s="453">
        <v>0.065</v>
      </c>
    </row>
    <row r="7" spans="2:4" ht="18.75" customHeight="1" thickBot="1">
      <c r="B7" s="1317"/>
      <c r="C7" s="966" t="s">
        <v>306</v>
      </c>
      <c r="D7" s="968">
        <v>0.905</v>
      </c>
    </row>
    <row r="8" spans="2:4" ht="18.75" customHeight="1" thickBot="1">
      <c r="B8" s="1353" t="s">
        <v>15</v>
      </c>
      <c r="C8" s="1354"/>
      <c r="D8" s="969">
        <f>SUM(D5:D7)</f>
        <v>1</v>
      </c>
    </row>
    <row r="9" spans="2:4" ht="18.75" customHeight="1">
      <c r="B9" s="1315" t="s">
        <v>1</v>
      </c>
      <c r="C9" s="964" t="s">
        <v>304</v>
      </c>
      <c r="D9" s="967">
        <v>0</v>
      </c>
    </row>
    <row r="10" spans="2:4" ht="18.75" customHeight="1">
      <c r="B10" s="1316"/>
      <c r="C10" s="965" t="s">
        <v>305</v>
      </c>
      <c r="D10" s="453">
        <v>0.009</v>
      </c>
    </row>
    <row r="11" spans="2:4" ht="18.75" customHeight="1" thickBot="1">
      <c r="B11" s="1317"/>
      <c r="C11" s="966" t="s">
        <v>306</v>
      </c>
      <c r="D11" s="968">
        <v>0.991</v>
      </c>
    </row>
    <row r="12" spans="2:4" ht="18.75" customHeight="1" thickBot="1">
      <c r="B12" s="1353" t="s">
        <v>15</v>
      </c>
      <c r="C12" s="1354"/>
      <c r="D12" s="969">
        <f>SUM(D9:D11)</f>
        <v>1</v>
      </c>
    </row>
    <row r="13" spans="2:4" ht="18.75" customHeight="1">
      <c r="B13" s="1315" t="s">
        <v>2</v>
      </c>
      <c r="C13" s="964" t="s">
        <v>304</v>
      </c>
      <c r="D13" s="967">
        <v>0.007</v>
      </c>
    </row>
    <row r="14" spans="2:4" ht="18.75" customHeight="1">
      <c r="B14" s="1316"/>
      <c r="C14" s="965" t="s">
        <v>305</v>
      </c>
      <c r="D14" s="453">
        <v>0.005</v>
      </c>
    </row>
    <row r="15" spans="2:4" ht="18.75" customHeight="1" thickBot="1">
      <c r="B15" s="1317"/>
      <c r="C15" s="966" t="s">
        <v>306</v>
      </c>
      <c r="D15" s="968">
        <v>0.988</v>
      </c>
    </row>
    <row r="16" spans="2:4" ht="18.75" customHeight="1" thickBot="1">
      <c r="B16" s="1353" t="s">
        <v>15</v>
      </c>
      <c r="C16" s="1354"/>
      <c r="D16" s="969">
        <f>SUM(D13:D15)</f>
        <v>1</v>
      </c>
    </row>
    <row r="17" spans="2:4" ht="18.75" customHeight="1">
      <c r="B17" s="1315" t="s">
        <v>3</v>
      </c>
      <c r="C17" s="964" t="s">
        <v>304</v>
      </c>
      <c r="D17" s="967">
        <v>0.176</v>
      </c>
    </row>
    <row r="18" spans="2:4" ht="18.75" customHeight="1">
      <c r="B18" s="1316"/>
      <c r="C18" s="965" t="s">
        <v>305</v>
      </c>
      <c r="D18" s="453">
        <v>0.221</v>
      </c>
    </row>
    <row r="19" spans="2:4" ht="18.75" customHeight="1" thickBot="1">
      <c r="B19" s="1317"/>
      <c r="C19" s="966" t="s">
        <v>306</v>
      </c>
      <c r="D19" s="968">
        <v>0.603</v>
      </c>
    </row>
    <row r="20" spans="2:4" ht="18.75" customHeight="1" thickBot="1">
      <c r="B20" s="1353" t="s">
        <v>15</v>
      </c>
      <c r="C20" s="1354"/>
      <c r="D20" s="969">
        <f>SUM(D17:D19)</f>
        <v>1</v>
      </c>
    </row>
    <row r="22" ht="18.75">
      <c r="B22" s="2" t="s">
        <v>573</v>
      </c>
    </row>
    <row r="23" ht="19.5" thickBot="1">
      <c r="B23" s="2"/>
    </row>
    <row r="24" spans="2:22" ht="20.25" customHeight="1" thickBot="1" thickTop="1">
      <c r="B24" s="73" t="s">
        <v>16</v>
      </c>
      <c r="C24" s="1277" t="s">
        <v>0</v>
      </c>
      <c r="D24" s="1278"/>
      <c r="E24" s="1278"/>
      <c r="F24" s="1284"/>
      <c r="S24" s="1350" t="s">
        <v>15</v>
      </c>
      <c r="T24" s="1351"/>
      <c r="U24" s="1351"/>
      <c r="V24" s="1352"/>
    </row>
    <row r="25" spans="2:22" ht="38.25" thickBot="1">
      <c r="B25" s="801" t="s">
        <v>316</v>
      </c>
      <c r="C25" s="878" t="s">
        <v>305</v>
      </c>
      <c r="D25" s="878" t="s">
        <v>304</v>
      </c>
      <c r="E25" s="879" t="s">
        <v>306</v>
      </c>
      <c r="F25" s="101" t="s">
        <v>15</v>
      </c>
      <c r="S25" s="880" t="s">
        <v>304</v>
      </c>
      <c r="T25" s="881" t="s">
        <v>305</v>
      </c>
      <c r="U25" s="882" t="s">
        <v>306</v>
      </c>
      <c r="V25" s="883" t="s">
        <v>15</v>
      </c>
    </row>
    <row r="26" spans="2:22" ht="18.75">
      <c r="B26" s="923" t="s">
        <v>31</v>
      </c>
      <c r="C26" s="496">
        <v>12</v>
      </c>
      <c r="D26" s="496">
        <v>5</v>
      </c>
      <c r="E26" s="496">
        <v>43</v>
      </c>
      <c r="F26" s="981">
        <f aca="true" t="shared" si="0" ref="F26:F32">SUM(C26:E26)</f>
        <v>60</v>
      </c>
      <c r="S26" s="884">
        <f aca="true" t="shared" si="1" ref="S26:T32">C26+C39+C52+C65</f>
        <v>14</v>
      </c>
      <c r="T26" s="885">
        <f t="shared" si="1"/>
        <v>19</v>
      </c>
      <c r="U26" s="886" t="e">
        <f>E26+#REF!+E52+E65</f>
        <v>#REF!</v>
      </c>
      <c r="V26" s="887" t="e">
        <f aca="true" t="shared" si="2" ref="V26:V32">SUM(S26:U26)</f>
        <v>#REF!</v>
      </c>
    </row>
    <row r="27" spans="2:22" ht="18.75">
      <c r="B27" s="924" t="s">
        <v>65</v>
      </c>
      <c r="C27" s="500">
        <v>10</v>
      </c>
      <c r="D27" s="500">
        <v>6</v>
      </c>
      <c r="E27" s="500">
        <v>88</v>
      </c>
      <c r="F27" s="982">
        <f t="shared" si="0"/>
        <v>104</v>
      </c>
      <c r="S27" s="884">
        <f t="shared" si="1"/>
        <v>16</v>
      </c>
      <c r="T27" s="885">
        <f t="shared" si="1"/>
        <v>79</v>
      </c>
      <c r="U27" s="886" t="e">
        <f>E27+#REF!+E53+E66</f>
        <v>#REF!</v>
      </c>
      <c r="V27" s="888" t="e">
        <f t="shared" si="2"/>
        <v>#REF!</v>
      </c>
    </row>
    <row r="28" spans="2:22" ht="18.75">
      <c r="B28" s="924" t="s">
        <v>66</v>
      </c>
      <c r="C28" s="500">
        <v>1</v>
      </c>
      <c r="D28" s="500">
        <v>0</v>
      </c>
      <c r="E28" s="500">
        <v>173</v>
      </c>
      <c r="F28" s="982">
        <f t="shared" si="0"/>
        <v>174</v>
      </c>
      <c r="S28" s="884">
        <f t="shared" si="1"/>
        <v>1</v>
      </c>
      <c r="T28" s="885">
        <f t="shared" si="1"/>
        <v>35</v>
      </c>
      <c r="U28" s="886" t="e">
        <f>E28+#REF!+E54+E67</f>
        <v>#REF!</v>
      </c>
      <c r="V28" s="888" t="e">
        <f t="shared" si="2"/>
        <v>#REF!</v>
      </c>
    </row>
    <row r="29" spans="2:22" ht="18.75">
      <c r="B29" s="924" t="s">
        <v>27</v>
      </c>
      <c r="C29" s="500">
        <v>48</v>
      </c>
      <c r="D29" s="500">
        <v>26</v>
      </c>
      <c r="E29" s="500">
        <v>352</v>
      </c>
      <c r="F29" s="982">
        <f t="shared" si="0"/>
        <v>426</v>
      </c>
      <c r="S29" s="884">
        <f t="shared" si="1"/>
        <v>52</v>
      </c>
      <c r="T29" s="885">
        <f t="shared" si="1"/>
        <v>106</v>
      </c>
      <c r="U29" s="886" t="e">
        <f>E29+#REF!+E55+E68</f>
        <v>#REF!</v>
      </c>
      <c r="V29" s="888" t="e">
        <f t="shared" si="2"/>
        <v>#REF!</v>
      </c>
    </row>
    <row r="30" spans="2:22" ht="18.75">
      <c r="B30" s="925" t="s">
        <v>28</v>
      </c>
      <c r="C30" s="500">
        <v>6</v>
      </c>
      <c r="D30" s="500">
        <v>1</v>
      </c>
      <c r="E30" s="500">
        <v>220</v>
      </c>
      <c r="F30" s="982">
        <f t="shared" si="0"/>
        <v>227</v>
      </c>
      <c r="S30" s="889">
        <f t="shared" si="1"/>
        <v>7</v>
      </c>
      <c r="T30" s="890">
        <f t="shared" si="1"/>
        <v>92</v>
      </c>
      <c r="U30" s="891" t="e">
        <f>E30+#REF!+E56+E69</f>
        <v>#REF!</v>
      </c>
      <c r="V30" s="888" t="e">
        <f t="shared" si="2"/>
        <v>#REF!</v>
      </c>
    </row>
    <row r="31" spans="2:22" ht="18.75">
      <c r="B31" s="925" t="s">
        <v>29</v>
      </c>
      <c r="C31" s="500">
        <v>5</v>
      </c>
      <c r="D31" s="500">
        <v>0</v>
      </c>
      <c r="E31" s="500">
        <v>147</v>
      </c>
      <c r="F31" s="982">
        <f t="shared" si="0"/>
        <v>152</v>
      </c>
      <c r="S31" s="889">
        <f t="shared" si="1"/>
        <v>15</v>
      </c>
      <c r="T31" s="890">
        <f t="shared" si="1"/>
        <v>38</v>
      </c>
      <c r="U31" s="891" t="e">
        <f>E31+#REF!+E57+E70</f>
        <v>#REF!</v>
      </c>
      <c r="V31" s="888" t="e">
        <f t="shared" si="2"/>
        <v>#REF!</v>
      </c>
    </row>
    <row r="32" spans="2:22" ht="19.5" thickBot="1">
      <c r="B32" s="926" t="s">
        <v>30</v>
      </c>
      <c r="C32" s="940">
        <v>1</v>
      </c>
      <c r="D32" s="940">
        <v>0</v>
      </c>
      <c r="E32" s="940">
        <v>129</v>
      </c>
      <c r="F32" s="983">
        <f t="shared" si="0"/>
        <v>130</v>
      </c>
      <c r="S32" s="892">
        <f t="shared" si="1"/>
        <v>1</v>
      </c>
      <c r="T32" s="893">
        <f t="shared" si="1"/>
        <v>37</v>
      </c>
      <c r="U32" s="894" t="e">
        <f>E32+#REF!+E58+E71</f>
        <v>#REF!</v>
      </c>
      <c r="V32" s="895" t="e">
        <f t="shared" si="2"/>
        <v>#REF!</v>
      </c>
    </row>
    <row r="33" spans="2:22" ht="19.5" thickBot="1">
      <c r="B33" s="75" t="s">
        <v>15</v>
      </c>
      <c r="C33" s="941">
        <f>SUM(C26:C32)</f>
        <v>83</v>
      </c>
      <c r="D33" s="943">
        <f>SUM(D26:D32)</f>
        <v>38</v>
      </c>
      <c r="E33" s="942">
        <f>SUM(E26:E32)</f>
        <v>1152</v>
      </c>
      <c r="F33" s="826">
        <f>SUM(F26:F32)</f>
        <v>1273</v>
      </c>
      <c r="S33" s="896">
        <f>SUM(S26:S32)</f>
        <v>106</v>
      </c>
      <c r="T33" s="897">
        <f>SUM(T26:T32)</f>
        <v>406</v>
      </c>
      <c r="U33" s="898" t="e">
        <f>SUM(U26:U32)</f>
        <v>#REF!</v>
      </c>
      <c r="V33" s="896" t="e">
        <f>SUM(V26:V32)</f>
        <v>#REF!</v>
      </c>
    </row>
    <row r="34" ht="19.5" thickTop="1"/>
    <row r="35" ht="18.75">
      <c r="B35" s="2" t="s">
        <v>574</v>
      </c>
    </row>
    <row r="36" ht="19.5" thickBot="1"/>
    <row r="37" spans="2:5" ht="20.25" thickBot="1" thickTop="1">
      <c r="B37" s="26" t="s">
        <v>16</v>
      </c>
      <c r="C37" s="1277" t="s">
        <v>1</v>
      </c>
      <c r="D37" s="1278"/>
      <c r="E37" s="1279"/>
    </row>
    <row r="38" spans="2:5" ht="38.25" thickBot="1">
      <c r="B38" s="801" t="s">
        <v>316</v>
      </c>
      <c r="C38" s="878" t="s">
        <v>305</v>
      </c>
      <c r="D38" s="970" t="s">
        <v>306</v>
      </c>
      <c r="E38" s="102" t="s">
        <v>15</v>
      </c>
    </row>
    <row r="39" spans="2:5" ht="18.75">
      <c r="B39" s="923" t="s">
        <v>31</v>
      </c>
      <c r="C39" s="496">
        <v>1</v>
      </c>
      <c r="D39" s="496">
        <v>14</v>
      </c>
      <c r="E39" s="981">
        <f aca="true" t="shared" si="3" ref="E39:E45">SUM(C39:D39)</f>
        <v>15</v>
      </c>
    </row>
    <row r="40" spans="2:5" ht="18.75">
      <c r="B40" s="924" t="s">
        <v>65</v>
      </c>
      <c r="C40" s="500">
        <v>0</v>
      </c>
      <c r="D40" s="500">
        <v>67</v>
      </c>
      <c r="E40" s="982">
        <f t="shared" si="3"/>
        <v>67</v>
      </c>
    </row>
    <row r="41" spans="2:5" ht="18.75">
      <c r="B41" s="924" t="s">
        <v>66</v>
      </c>
      <c r="C41" s="500">
        <v>0</v>
      </c>
      <c r="D41" s="500">
        <v>33</v>
      </c>
      <c r="E41" s="982">
        <f t="shared" si="3"/>
        <v>33</v>
      </c>
    </row>
    <row r="42" spans="2:5" ht="18.75">
      <c r="B42" s="924" t="s">
        <v>27</v>
      </c>
      <c r="C42" s="500">
        <v>0</v>
      </c>
      <c r="D42" s="500">
        <v>77</v>
      </c>
      <c r="E42" s="982">
        <f t="shared" si="3"/>
        <v>77</v>
      </c>
    </row>
    <row r="43" spans="2:5" ht="18.75">
      <c r="B43" s="925" t="s">
        <v>28</v>
      </c>
      <c r="C43" s="500">
        <v>1</v>
      </c>
      <c r="D43" s="500">
        <v>91</v>
      </c>
      <c r="E43" s="982">
        <f t="shared" si="3"/>
        <v>92</v>
      </c>
    </row>
    <row r="44" spans="2:5" ht="18.75">
      <c r="B44" s="925" t="s">
        <v>29</v>
      </c>
      <c r="C44" s="500">
        <v>1</v>
      </c>
      <c r="D44" s="500">
        <v>29</v>
      </c>
      <c r="E44" s="982">
        <f t="shared" si="3"/>
        <v>30</v>
      </c>
    </row>
    <row r="45" spans="2:5" ht="19.5" thickBot="1">
      <c r="B45" s="926" t="s">
        <v>30</v>
      </c>
      <c r="C45" s="940">
        <v>0</v>
      </c>
      <c r="D45" s="940">
        <v>37</v>
      </c>
      <c r="E45" s="983">
        <f t="shared" si="3"/>
        <v>37</v>
      </c>
    </row>
    <row r="46" spans="2:5" ht="19.5" thickBot="1">
      <c r="B46" s="75" t="s">
        <v>15</v>
      </c>
      <c r="C46" s="941">
        <f>SUM(C39:C45)</f>
        <v>3</v>
      </c>
      <c r="D46" s="943">
        <f>SUM(D39:D45)</f>
        <v>348</v>
      </c>
      <c r="E46" s="826">
        <f>SUM(E39:E45)</f>
        <v>351</v>
      </c>
    </row>
    <row r="47" ht="19.5" thickTop="1"/>
    <row r="48" ht="18.75">
      <c r="B48" s="2" t="s">
        <v>575</v>
      </c>
    </row>
    <row r="49" ht="19.5" thickBot="1"/>
    <row r="50" spans="2:6" ht="20.25" thickBot="1" thickTop="1">
      <c r="B50" s="26" t="s">
        <v>16</v>
      </c>
      <c r="C50" s="1280" t="s">
        <v>2</v>
      </c>
      <c r="D50" s="1348"/>
      <c r="E50" s="1348"/>
      <c r="F50" s="1349"/>
    </row>
    <row r="51" spans="2:6" ht="38.25" thickBot="1">
      <c r="B51" s="801" t="s">
        <v>316</v>
      </c>
      <c r="C51" s="878" t="s">
        <v>305</v>
      </c>
      <c r="D51" s="878" t="s">
        <v>304</v>
      </c>
      <c r="E51" s="100" t="s">
        <v>306</v>
      </c>
      <c r="F51" s="101" t="s">
        <v>15</v>
      </c>
    </row>
    <row r="52" spans="2:6" ht="18.75">
      <c r="B52" s="923" t="s">
        <v>31</v>
      </c>
      <c r="C52" s="495">
        <v>1</v>
      </c>
      <c r="D52" s="974">
        <v>0</v>
      </c>
      <c r="E52" s="496">
        <v>97</v>
      </c>
      <c r="F52" s="978">
        <f aca="true" t="shared" si="4" ref="F52:F58">SUM(C52:E52)</f>
        <v>98</v>
      </c>
    </row>
    <row r="53" spans="2:6" ht="18.75">
      <c r="B53" s="924" t="s">
        <v>65</v>
      </c>
      <c r="C53" s="499">
        <v>3</v>
      </c>
      <c r="D53" s="975">
        <v>5</v>
      </c>
      <c r="E53" s="500">
        <v>311</v>
      </c>
      <c r="F53" s="979">
        <f t="shared" si="4"/>
        <v>319</v>
      </c>
    </row>
    <row r="54" spans="2:6" ht="18.75">
      <c r="B54" s="924" t="s">
        <v>66</v>
      </c>
      <c r="C54" s="499">
        <v>0</v>
      </c>
      <c r="D54" s="975">
        <v>2</v>
      </c>
      <c r="E54" s="500">
        <v>156</v>
      </c>
      <c r="F54" s="979">
        <f t="shared" si="4"/>
        <v>158</v>
      </c>
    </row>
    <row r="55" spans="2:6" ht="18.75">
      <c r="B55" s="924" t="s">
        <v>27</v>
      </c>
      <c r="C55" s="499">
        <v>1</v>
      </c>
      <c r="D55" s="975">
        <v>0</v>
      </c>
      <c r="E55" s="500">
        <v>209</v>
      </c>
      <c r="F55" s="979">
        <f t="shared" si="4"/>
        <v>210</v>
      </c>
    </row>
    <row r="56" spans="2:6" ht="18.75">
      <c r="B56" s="925" t="s">
        <v>28</v>
      </c>
      <c r="C56" s="499">
        <v>0</v>
      </c>
      <c r="D56" s="975">
        <v>0</v>
      </c>
      <c r="E56" s="500">
        <v>152</v>
      </c>
      <c r="F56" s="979">
        <f t="shared" si="4"/>
        <v>152</v>
      </c>
    </row>
    <row r="57" spans="2:6" ht="18.75">
      <c r="B57" s="925" t="s">
        <v>29</v>
      </c>
      <c r="C57" s="499">
        <v>0</v>
      </c>
      <c r="D57" s="975">
        <v>1</v>
      </c>
      <c r="E57" s="500">
        <v>87</v>
      </c>
      <c r="F57" s="979">
        <f t="shared" si="4"/>
        <v>88</v>
      </c>
    </row>
    <row r="58" spans="2:6" ht="19.5" thickBot="1">
      <c r="B58" s="926" t="s">
        <v>30</v>
      </c>
      <c r="C58" s="775">
        <v>0</v>
      </c>
      <c r="D58" s="976">
        <v>0</v>
      </c>
      <c r="E58" s="940">
        <v>72</v>
      </c>
      <c r="F58" s="980">
        <f t="shared" si="4"/>
        <v>72</v>
      </c>
    </row>
    <row r="59" spans="2:6" ht="19.5" thickBot="1">
      <c r="B59" s="84" t="s">
        <v>15</v>
      </c>
      <c r="C59" s="943">
        <f>SUM(C52:C58)</f>
        <v>5</v>
      </c>
      <c r="D59" s="977">
        <f>SUM(D52:D58)</f>
        <v>8</v>
      </c>
      <c r="E59" s="942">
        <f>SUM(E52:E58)</f>
        <v>1084</v>
      </c>
      <c r="F59" s="944">
        <f>SUM(F52:F58)</f>
        <v>1097</v>
      </c>
    </row>
    <row r="60" ht="19.5" thickTop="1"/>
    <row r="61" ht="18.75">
      <c r="B61" s="2" t="s">
        <v>576</v>
      </c>
    </row>
    <row r="62" ht="19.5" thickBot="1"/>
    <row r="63" spans="2:6" ht="20.25" thickBot="1" thickTop="1">
      <c r="B63" s="26" t="s">
        <v>16</v>
      </c>
      <c r="C63" s="1277" t="s">
        <v>3</v>
      </c>
      <c r="D63" s="1278"/>
      <c r="E63" s="1278"/>
      <c r="F63" s="1284"/>
    </row>
    <row r="64" spans="2:6" ht="57" thickBot="1">
      <c r="B64" s="74" t="s">
        <v>307</v>
      </c>
      <c r="C64" s="878" t="s">
        <v>305</v>
      </c>
      <c r="D64" s="878" t="s">
        <v>304</v>
      </c>
      <c r="E64" s="100" t="s">
        <v>306</v>
      </c>
      <c r="F64" s="101" t="s">
        <v>15</v>
      </c>
    </row>
    <row r="65" spans="2:6" ht="18.75">
      <c r="B65" s="788" t="s">
        <v>31</v>
      </c>
      <c r="C65" s="794">
        <v>0</v>
      </c>
      <c r="D65" s="971">
        <v>0</v>
      </c>
      <c r="E65" s="746">
        <v>5</v>
      </c>
      <c r="F65" s="984">
        <f aca="true" t="shared" si="5" ref="F65:F71">SUM(C65:E65)</f>
        <v>5</v>
      </c>
    </row>
    <row r="66" spans="2:6" ht="18.75">
      <c r="B66" s="987" t="s">
        <v>65</v>
      </c>
      <c r="C66" s="795">
        <v>3</v>
      </c>
      <c r="D66" s="972">
        <v>1</v>
      </c>
      <c r="E66" s="747">
        <v>3</v>
      </c>
      <c r="F66" s="985">
        <f t="shared" si="5"/>
        <v>7</v>
      </c>
    </row>
    <row r="67" spans="2:6" ht="18.75">
      <c r="B67" s="987" t="s">
        <v>66</v>
      </c>
      <c r="C67" s="795">
        <v>0</v>
      </c>
      <c r="D67" s="972">
        <v>0</v>
      </c>
      <c r="E67" s="747">
        <v>2</v>
      </c>
      <c r="F67" s="985">
        <f t="shared" si="5"/>
        <v>2</v>
      </c>
    </row>
    <row r="68" spans="2:6" ht="18.75">
      <c r="B68" s="987" t="s">
        <v>27</v>
      </c>
      <c r="C68" s="795">
        <v>3</v>
      </c>
      <c r="D68" s="972">
        <v>3</v>
      </c>
      <c r="E68" s="747">
        <v>11</v>
      </c>
      <c r="F68" s="985">
        <f t="shared" si="5"/>
        <v>17</v>
      </c>
    </row>
    <row r="69" spans="2:6" ht="18.75">
      <c r="B69" s="789" t="s">
        <v>28</v>
      </c>
      <c r="C69" s="795">
        <v>0</v>
      </c>
      <c r="D69" s="972">
        <v>0</v>
      </c>
      <c r="E69" s="747">
        <v>5</v>
      </c>
      <c r="F69" s="985">
        <f t="shared" si="5"/>
        <v>5</v>
      </c>
    </row>
    <row r="70" spans="2:6" ht="18.75">
      <c r="B70" s="789" t="s">
        <v>29</v>
      </c>
      <c r="C70" s="795">
        <v>9</v>
      </c>
      <c r="D70" s="972">
        <v>8</v>
      </c>
      <c r="E70" s="747">
        <v>15</v>
      </c>
      <c r="F70" s="985">
        <f t="shared" si="5"/>
        <v>32</v>
      </c>
    </row>
    <row r="71" spans="2:6" ht="19.5" thickBot="1">
      <c r="B71" s="790" t="s">
        <v>30</v>
      </c>
      <c r="C71" s="796">
        <v>0</v>
      </c>
      <c r="D71" s="973">
        <v>0</v>
      </c>
      <c r="E71" s="937">
        <v>0</v>
      </c>
      <c r="F71" s="986">
        <f t="shared" si="5"/>
        <v>0</v>
      </c>
    </row>
    <row r="72" spans="2:6" ht="19.5" thickBot="1">
      <c r="B72" s="84" t="s">
        <v>15</v>
      </c>
      <c r="C72" s="857">
        <f>SUM(C65:C71)</f>
        <v>15</v>
      </c>
      <c r="D72" s="851">
        <f>SUM(D65:D71)</f>
        <v>12</v>
      </c>
      <c r="E72" s="852">
        <f>SUM(E65:E71)</f>
        <v>41</v>
      </c>
      <c r="F72" s="857">
        <f>SUM(F65:F71)</f>
        <v>68</v>
      </c>
    </row>
    <row r="73" ht="19.5" thickTop="1"/>
    <row r="74" spans="2:16" ht="18.75">
      <c r="B74" s="1166" t="s">
        <v>222</v>
      </c>
      <c r="C74" s="1166"/>
      <c r="D74" s="1166"/>
      <c r="E74" s="1166"/>
      <c r="F74" s="1166"/>
      <c r="G74" s="1166"/>
      <c r="H74" s="1166"/>
      <c r="I74" s="1166"/>
      <c r="J74" s="1166"/>
      <c r="K74" s="1166"/>
      <c r="L74" s="1166"/>
      <c r="M74" s="1166"/>
      <c r="N74" s="1166"/>
      <c r="O74" s="1166"/>
      <c r="P74" s="1166"/>
    </row>
  </sheetData>
  <sheetProtection/>
  <mergeCells count="14">
    <mergeCell ref="B16:C16"/>
    <mergeCell ref="B17:B19"/>
    <mergeCell ref="B20:C20"/>
    <mergeCell ref="C37:E37"/>
    <mergeCell ref="B5:B7"/>
    <mergeCell ref="B8:C8"/>
    <mergeCell ref="B9:B11"/>
    <mergeCell ref="B12:C12"/>
    <mergeCell ref="B13:B15"/>
    <mergeCell ref="B74:P74"/>
    <mergeCell ref="C50:F50"/>
    <mergeCell ref="C63:F63"/>
    <mergeCell ref="C24:F24"/>
    <mergeCell ref="S24:V2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64"/>
  <sheetViews>
    <sheetView rightToLeft="1" zoomScalePageLayoutView="0" workbookViewId="0" topLeftCell="A1">
      <selection activeCell="A7" sqref="A7"/>
    </sheetView>
  </sheetViews>
  <sheetFormatPr defaultColWidth="9.140625" defaultRowHeight="15"/>
  <cols>
    <col min="1" max="1" width="5.421875" style="248" customWidth="1"/>
    <col min="2" max="2" width="29.00390625" style="248" customWidth="1"/>
    <col min="3" max="3" width="16.140625" style="249" customWidth="1"/>
    <col min="4" max="5" width="8.140625" style="248" customWidth="1"/>
    <col min="6" max="6" width="9.7109375" style="248" customWidth="1"/>
    <col min="7" max="8" width="9.140625" style="248" customWidth="1"/>
    <col min="9" max="9" width="9.7109375" style="250" customWidth="1"/>
    <col min="10" max="11" width="8.421875" style="248" customWidth="1"/>
    <col min="12" max="12" width="9.7109375" style="250" customWidth="1"/>
    <col min="13" max="13" width="7.57421875" style="248" bestFit="1" customWidth="1"/>
    <col min="14" max="14" width="7.57421875" style="248" customWidth="1"/>
    <col min="15" max="15" width="9.7109375" style="250" customWidth="1"/>
    <col min="16" max="16" width="15.7109375" style="248" customWidth="1"/>
    <col min="17" max="16384" width="9.140625" style="248" customWidth="1"/>
  </cols>
  <sheetData>
    <row r="2" ht="21">
      <c r="B2" s="251" t="s">
        <v>526</v>
      </c>
    </row>
    <row r="3" ht="13.5" customHeight="1">
      <c r="B3" s="251"/>
    </row>
    <row r="4" spans="2:7" ht="15.75">
      <c r="B4" s="1165" t="s">
        <v>438</v>
      </c>
      <c r="C4" s="1165"/>
      <c r="D4" s="1165"/>
      <c r="E4" s="1165"/>
      <c r="F4" s="1165"/>
      <c r="G4" s="1165"/>
    </row>
    <row r="5" ht="16.5" thickBot="1"/>
    <row r="6" spans="2:3" ht="24.75" customHeight="1" thickBot="1" thickTop="1">
      <c r="B6" s="1142" t="s">
        <v>223</v>
      </c>
      <c r="C6" s="1143" t="s">
        <v>32</v>
      </c>
    </row>
    <row r="7" spans="2:3" ht="24.75" customHeight="1" thickTop="1">
      <c r="B7" s="277" t="s">
        <v>33</v>
      </c>
      <c r="C7" s="274">
        <v>0.309</v>
      </c>
    </row>
    <row r="8" spans="2:3" ht="24.75" customHeight="1">
      <c r="B8" s="278" t="s">
        <v>34</v>
      </c>
      <c r="C8" s="275">
        <v>0.131</v>
      </c>
    </row>
    <row r="9" spans="2:3" ht="24.75" customHeight="1">
      <c r="B9" s="278" t="s">
        <v>61</v>
      </c>
      <c r="C9" s="275">
        <v>0.528</v>
      </c>
    </row>
    <row r="10" spans="2:3" ht="24.75" customHeight="1" thickBot="1">
      <c r="B10" s="279" t="s">
        <v>158</v>
      </c>
      <c r="C10" s="276">
        <v>0.032</v>
      </c>
    </row>
    <row r="11" ht="16.5" thickTop="1"/>
    <row r="12" spans="2:8" ht="15.75">
      <c r="B12" s="1165" t="s">
        <v>439</v>
      </c>
      <c r="C12" s="1165"/>
      <c r="D12" s="1165"/>
      <c r="E12" s="1165"/>
      <c r="F12" s="1165"/>
      <c r="G12" s="1165"/>
      <c r="H12" s="1165"/>
    </row>
    <row r="13" ht="16.5" thickBot="1"/>
    <row r="14" spans="2:16" ht="16.5" customHeight="1" thickTop="1">
      <c r="B14" s="1169" t="s">
        <v>16</v>
      </c>
      <c r="C14" s="1170"/>
      <c r="D14" s="1171" t="s">
        <v>0</v>
      </c>
      <c r="E14" s="1172"/>
      <c r="F14" s="1170"/>
      <c r="G14" s="1171" t="s">
        <v>1</v>
      </c>
      <c r="H14" s="1172"/>
      <c r="I14" s="1170"/>
      <c r="J14" s="1171" t="s">
        <v>2</v>
      </c>
      <c r="K14" s="1172"/>
      <c r="L14" s="1170"/>
      <c r="M14" s="1171" t="s">
        <v>3</v>
      </c>
      <c r="N14" s="1172"/>
      <c r="O14" s="1170"/>
      <c r="P14" s="1167" t="s">
        <v>14</v>
      </c>
    </row>
    <row r="15" spans="2:22" ht="44.25" customHeight="1" thickBot="1">
      <c r="B15" s="280" t="s">
        <v>160</v>
      </c>
      <c r="C15" s="281" t="s">
        <v>161</v>
      </c>
      <c r="D15" s="282" t="s">
        <v>224</v>
      </c>
      <c r="E15" s="283" t="s">
        <v>225</v>
      </c>
      <c r="F15" s="283" t="s">
        <v>15</v>
      </c>
      <c r="G15" s="282" t="s">
        <v>224</v>
      </c>
      <c r="H15" s="283" t="s">
        <v>225</v>
      </c>
      <c r="I15" s="315" t="s">
        <v>15</v>
      </c>
      <c r="J15" s="282" t="s">
        <v>224</v>
      </c>
      <c r="K15" s="281" t="s">
        <v>225</v>
      </c>
      <c r="L15" s="318" t="s">
        <v>15</v>
      </c>
      <c r="M15" s="282" t="s">
        <v>224</v>
      </c>
      <c r="N15" s="281" t="s">
        <v>225</v>
      </c>
      <c r="O15" s="318" t="s">
        <v>15</v>
      </c>
      <c r="P15" s="1168"/>
      <c r="V15" s="252"/>
    </row>
    <row r="16" spans="2:22" ht="30" customHeight="1">
      <c r="B16" s="1173" t="s">
        <v>17</v>
      </c>
      <c r="C16" s="308" t="s">
        <v>162</v>
      </c>
      <c r="D16" s="324">
        <v>5037</v>
      </c>
      <c r="E16" s="325">
        <v>5097</v>
      </c>
      <c r="F16" s="326">
        <f aca="true" t="shared" si="0" ref="F16:F35">SUM(D16:E16)</f>
        <v>10134</v>
      </c>
      <c r="G16" s="324">
        <v>3789.198</v>
      </c>
      <c r="H16" s="327">
        <v>3896.802</v>
      </c>
      <c r="I16" s="328">
        <f aca="true" t="shared" si="1" ref="I16:I35">SUM(G16:H16)</f>
        <v>7686</v>
      </c>
      <c r="J16" s="329">
        <v>20699.489999999998</v>
      </c>
      <c r="K16" s="330">
        <v>22245.510000000002</v>
      </c>
      <c r="L16" s="331">
        <f aca="true" t="shared" si="2" ref="L16:L35">SUM(J16:K16)</f>
        <v>42945</v>
      </c>
      <c r="M16" s="324">
        <v>25</v>
      </c>
      <c r="N16" s="330">
        <v>25</v>
      </c>
      <c r="O16" s="331">
        <f aca="true" t="shared" si="3" ref="O16:O35">SUM(M16:N16)</f>
        <v>50</v>
      </c>
      <c r="P16" s="332">
        <f>F16+I16+L16+O16</f>
        <v>60815</v>
      </c>
      <c r="R16" s="304"/>
      <c r="S16" s="304"/>
      <c r="V16" s="253"/>
    </row>
    <row r="17" spans="2:22" ht="30" customHeight="1">
      <c r="B17" s="1174"/>
      <c r="C17" s="309" t="s">
        <v>4</v>
      </c>
      <c r="D17" s="333">
        <v>7656</v>
      </c>
      <c r="E17" s="334">
        <v>8194</v>
      </c>
      <c r="F17" s="335">
        <f t="shared" si="0"/>
        <v>15850</v>
      </c>
      <c r="G17" s="333">
        <v>4688.639999999999</v>
      </c>
      <c r="H17" s="336">
        <v>5079.360000000001</v>
      </c>
      <c r="I17" s="337">
        <f t="shared" si="1"/>
        <v>9768</v>
      </c>
      <c r="J17" s="338">
        <v>21580.387</v>
      </c>
      <c r="K17" s="339">
        <v>23472.613</v>
      </c>
      <c r="L17" s="340">
        <f t="shared" si="2"/>
        <v>45053</v>
      </c>
      <c r="M17" s="333">
        <v>24.986</v>
      </c>
      <c r="N17" s="339">
        <v>37.013999999999996</v>
      </c>
      <c r="O17" s="340">
        <f t="shared" si="3"/>
        <v>62</v>
      </c>
      <c r="P17" s="341">
        <f>F17+I17+L17+O17</f>
        <v>70733</v>
      </c>
      <c r="R17" s="304"/>
      <c r="S17" s="304"/>
      <c r="V17" s="253"/>
    </row>
    <row r="18" spans="2:22" ht="30" customHeight="1" thickBot="1">
      <c r="B18" s="1175"/>
      <c r="C18" s="310" t="s">
        <v>163</v>
      </c>
      <c r="D18" s="342">
        <v>10472</v>
      </c>
      <c r="E18" s="343">
        <v>11299</v>
      </c>
      <c r="F18" s="344">
        <f t="shared" si="0"/>
        <v>21771</v>
      </c>
      <c r="G18" s="342">
        <v>5416.2339999999995</v>
      </c>
      <c r="H18" s="345">
        <v>5820.7660000000005</v>
      </c>
      <c r="I18" s="346">
        <f t="shared" si="1"/>
        <v>11237</v>
      </c>
      <c r="J18" s="347">
        <v>21185.76</v>
      </c>
      <c r="K18" s="348">
        <v>22951.24</v>
      </c>
      <c r="L18" s="349">
        <f t="shared" si="2"/>
        <v>44137</v>
      </c>
      <c r="M18" s="342">
        <v>29.013</v>
      </c>
      <c r="N18" s="348">
        <v>27.987</v>
      </c>
      <c r="O18" s="349">
        <f t="shared" si="3"/>
        <v>57</v>
      </c>
      <c r="P18" s="350">
        <f>F18+I18+L18+O18</f>
        <v>77202</v>
      </c>
      <c r="R18" s="304"/>
      <c r="S18" s="304"/>
      <c r="V18" s="253"/>
    </row>
    <row r="19" spans="2:22" ht="30" customHeight="1">
      <c r="B19" s="1173" t="s">
        <v>164</v>
      </c>
      <c r="C19" s="308" t="s">
        <v>165</v>
      </c>
      <c r="D19" s="324">
        <v>12594</v>
      </c>
      <c r="E19" s="325">
        <v>13644</v>
      </c>
      <c r="F19" s="326">
        <f t="shared" si="0"/>
        <v>26238</v>
      </c>
      <c r="G19" s="324">
        <v>9592.457</v>
      </c>
      <c r="H19" s="327">
        <v>10860.543</v>
      </c>
      <c r="I19" s="328">
        <f t="shared" si="1"/>
        <v>20453</v>
      </c>
      <c r="J19" s="329">
        <v>18378.144</v>
      </c>
      <c r="K19" s="330">
        <v>20069.856</v>
      </c>
      <c r="L19" s="331">
        <f t="shared" si="2"/>
        <v>38448</v>
      </c>
      <c r="M19" s="324">
        <v>1489.41</v>
      </c>
      <c r="N19" s="351">
        <v>1525.59</v>
      </c>
      <c r="O19" s="331">
        <f t="shared" si="3"/>
        <v>3015</v>
      </c>
      <c r="P19" s="332">
        <f aca="true" t="shared" si="4" ref="P19:P35">F19+I19+L19+O19</f>
        <v>88154</v>
      </c>
      <c r="R19" s="304"/>
      <c r="S19" s="304"/>
      <c r="V19" s="253"/>
    </row>
    <row r="20" spans="2:22" ht="30" customHeight="1">
      <c r="B20" s="1176"/>
      <c r="C20" s="309" t="s">
        <v>5</v>
      </c>
      <c r="D20" s="333">
        <v>11343</v>
      </c>
      <c r="E20" s="334">
        <v>12142</v>
      </c>
      <c r="F20" s="335">
        <f t="shared" si="0"/>
        <v>23485</v>
      </c>
      <c r="G20" s="333">
        <v>8494.06</v>
      </c>
      <c r="H20" s="336">
        <v>9275.94</v>
      </c>
      <c r="I20" s="337">
        <f t="shared" si="1"/>
        <v>17770</v>
      </c>
      <c r="J20" s="338">
        <v>17834.18</v>
      </c>
      <c r="K20" s="339">
        <v>19475.82</v>
      </c>
      <c r="L20" s="340">
        <f t="shared" si="2"/>
        <v>37310</v>
      </c>
      <c r="M20" s="333">
        <v>1497.998</v>
      </c>
      <c r="N20" s="352">
        <v>1504.002</v>
      </c>
      <c r="O20" s="340">
        <f t="shared" si="3"/>
        <v>3002</v>
      </c>
      <c r="P20" s="341">
        <f t="shared" si="4"/>
        <v>81567</v>
      </c>
      <c r="R20" s="304"/>
      <c r="S20" s="304"/>
      <c r="V20" s="253"/>
    </row>
    <row r="21" spans="2:22" ht="30" customHeight="1">
      <c r="B21" s="1176"/>
      <c r="C21" s="309" t="s">
        <v>6</v>
      </c>
      <c r="D21" s="333">
        <v>10503</v>
      </c>
      <c r="E21" s="334">
        <v>10932</v>
      </c>
      <c r="F21" s="335">
        <f t="shared" si="0"/>
        <v>21435</v>
      </c>
      <c r="G21" s="333">
        <v>8664.525</v>
      </c>
      <c r="H21" s="336">
        <v>9200.475</v>
      </c>
      <c r="I21" s="337">
        <f t="shared" si="1"/>
        <v>17865</v>
      </c>
      <c r="J21" s="338">
        <v>17636.301</v>
      </c>
      <c r="K21" s="339">
        <v>19182.699</v>
      </c>
      <c r="L21" s="340">
        <f t="shared" si="2"/>
        <v>36819</v>
      </c>
      <c r="M21" s="333">
        <v>1621.451</v>
      </c>
      <c r="N21" s="352">
        <v>1749.549</v>
      </c>
      <c r="O21" s="340">
        <f t="shared" si="3"/>
        <v>3371</v>
      </c>
      <c r="P21" s="341">
        <f t="shared" si="4"/>
        <v>79490</v>
      </c>
      <c r="R21" s="304"/>
      <c r="S21" s="304"/>
      <c r="V21" s="253"/>
    </row>
    <row r="22" spans="2:22" ht="30" customHeight="1">
      <c r="B22" s="1176"/>
      <c r="C22" s="309" t="s">
        <v>7</v>
      </c>
      <c r="D22" s="333">
        <v>11969</v>
      </c>
      <c r="E22" s="334">
        <v>12862</v>
      </c>
      <c r="F22" s="335">
        <f t="shared" si="0"/>
        <v>24831</v>
      </c>
      <c r="G22" s="333">
        <v>8438.064</v>
      </c>
      <c r="H22" s="336">
        <v>9177.936</v>
      </c>
      <c r="I22" s="337">
        <f t="shared" si="1"/>
        <v>17616</v>
      </c>
      <c r="J22" s="338">
        <v>17209.25</v>
      </c>
      <c r="K22" s="339">
        <v>19020.75</v>
      </c>
      <c r="L22" s="340">
        <f t="shared" si="2"/>
        <v>36230</v>
      </c>
      <c r="M22" s="333">
        <v>1765</v>
      </c>
      <c r="N22" s="352">
        <v>1765</v>
      </c>
      <c r="O22" s="340">
        <f t="shared" si="3"/>
        <v>3530</v>
      </c>
      <c r="P22" s="341">
        <f t="shared" si="4"/>
        <v>82207</v>
      </c>
      <c r="R22" s="304"/>
      <c r="S22" s="304"/>
      <c r="V22" s="253"/>
    </row>
    <row r="23" spans="2:22" ht="30" customHeight="1">
      <c r="B23" s="1176"/>
      <c r="C23" s="309" t="s">
        <v>8</v>
      </c>
      <c r="D23" s="333">
        <v>11096</v>
      </c>
      <c r="E23" s="334">
        <v>10920</v>
      </c>
      <c r="F23" s="335">
        <f t="shared" si="0"/>
        <v>22016</v>
      </c>
      <c r="G23" s="333">
        <v>8218.134</v>
      </c>
      <c r="H23" s="336">
        <v>8587.866</v>
      </c>
      <c r="I23" s="337">
        <f t="shared" si="1"/>
        <v>16806</v>
      </c>
      <c r="J23" s="338">
        <v>16749.925</v>
      </c>
      <c r="K23" s="339">
        <v>18513.075</v>
      </c>
      <c r="L23" s="340">
        <f t="shared" si="2"/>
        <v>35263</v>
      </c>
      <c r="M23" s="333">
        <v>1786.582</v>
      </c>
      <c r="N23" s="352">
        <v>1662.418</v>
      </c>
      <c r="O23" s="340">
        <f t="shared" si="3"/>
        <v>3449</v>
      </c>
      <c r="P23" s="341">
        <f t="shared" si="4"/>
        <v>77534</v>
      </c>
      <c r="R23" s="304"/>
      <c r="S23" s="304"/>
      <c r="V23" s="253"/>
    </row>
    <row r="24" spans="2:22" ht="30" customHeight="1" thickBot="1">
      <c r="B24" s="1177"/>
      <c r="C24" s="310" t="s">
        <v>9</v>
      </c>
      <c r="D24" s="342">
        <v>11183</v>
      </c>
      <c r="E24" s="343">
        <v>10281</v>
      </c>
      <c r="F24" s="344">
        <f t="shared" si="0"/>
        <v>21464</v>
      </c>
      <c r="G24" s="342">
        <v>6090.656</v>
      </c>
      <c r="H24" s="345">
        <v>6493.344</v>
      </c>
      <c r="I24" s="346">
        <f t="shared" si="1"/>
        <v>12584</v>
      </c>
      <c r="J24" s="347">
        <v>16666.559999999998</v>
      </c>
      <c r="K24" s="348">
        <v>18055.440000000002</v>
      </c>
      <c r="L24" s="349">
        <f t="shared" si="2"/>
        <v>34722</v>
      </c>
      <c r="M24" s="342">
        <v>1645.314</v>
      </c>
      <c r="N24" s="353">
        <v>1555.686</v>
      </c>
      <c r="O24" s="349">
        <f t="shared" si="3"/>
        <v>3201</v>
      </c>
      <c r="P24" s="350">
        <f t="shared" si="4"/>
        <v>71971</v>
      </c>
      <c r="R24" s="304"/>
      <c r="S24" s="304"/>
      <c r="V24" s="253"/>
    </row>
    <row r="25" spans="2:22" ht="30" customHeight="1">
      <c r="B25" s="1178" t="s">
        <v>166</v>
      </c>
      <c r="C25" s="311" t="s">
        <v>10</v>
      </c>
      <c r="D25" s="324">
        <v>15149</v>
      </c>
      <c r="E25" s="325">
        <v>12698</v>
      </c>
      <c r="F25" s="326">
        <f t="shared" si="0"/>
        <v>27847</v>
      </c>
      <c r="G25" s="324">
        <v>0</v>
      </c>
      <c r="H25" s="327">
        <v>0</v>
      </c>
      <c r="I25" s="328">
        <f t="shared" si="1"/>
        <v>0</v>
      </c>
      <c r="J25" s="329">
        <v>22817.412</v>
      </c>
      <c r="K25" s="330">
        <v>25320.588</v>
      </c>
      <c r="L25" s="331">
        <f t="shared" si="2"/>
        <v>48138</v>
      </c>
      <c r="M25" s="324">
        <v>1806.9650000000001</v>
      </c>
      <c r="N25" s="351">
        <v>1648.0349999999999</v>
      </c>
      <c r="O25" s="331">
        <f t="shared" si="3"/>
        <v>3455</v>
      </c>
      <c r="P25" s="332">
        <f t="shared" si="4"/>
        <v>79440</v>
      </c>
      <c r="R25" s="304"/>
      <c r="S25" s="304"/>
      <c r="V25" s="252"/>
    </row>
    <row r="26" spans="2:19" ht="30" customHeight="1">
      <c r="B26" s="1179"/>
      <c r="C26" s="312" t="s">
        <v>11</v>
      </c>
      <c r="D26" s="333">
        <v>12461</v>
      </c>
      <c r="E26" s="334">
        <v>9024</v>
      </c>
      <c r="F26" s="335">
        <f t="shared" si="0"/>
        <v>21485</v>
      </c>
      <c r="G26" s="333">
        <v>0</v>
      </c>
      <c r="H26" s="336">
        <v>0</v>
      </c>
      <c r="I26" s="337">
        <f t="shared" si="1"/>
        <v>0</v>
      </c>
      <c r="J26" s="338">
        <v>20462.31</v>
      </c>
      <c r="K26" s="339">
        <v>20875.69</v>
      </c>
      <c r="L26" s="340">
        <f t="shared" si="2"/>
        <v>41338</v>
      </c>
      <c r="M26" s="333">
        <v>1557.959</v>
      </c>
      <c r="N26" s="352">
        <v>1365.041</v>
      </c>
      <c r="O26" s="340">
        <f t="shared" si="3"/>
        <v>2923</v>
      </c>
      <c r="P26" s="341">
        <f t="shared" si="4"/>
        <v>65746</v>
      </c>
      <c r="R26" s="304"/>
      <c r="S26" s="304"/>
    </row>
    <row r="27" spans="2:20" ht="30" customHeight="1" thickBot="1">
      <c r="B27" s="1180"/>
      <c r="C27" s="313" t="s">
        <v>12</v>
      </c>
      <c r="D27" s="342">
        <v>11207</v>
      </c>
      <c r="E27" s="343">
        <v>7566</v>
      </c>
      <c r="F27" s="344">
        <f t="shared" si="0"/>
        <v>18773</v>
      </c>
      <c r="G27" s="342">
        <v>0</v>
      </c>
      <c r="H27" s="345">
        <v>0</v>
      </c>
      <c r="I27" s="346">
        <f t="shared" si="1"/>
        <v>0</v>
      </c>
      <c r="J27" s="347">
        <v>16803.948</v>
      </c>
      <c r="K27" s="348">
        <v>16670.052</v>
      </c>
      <c r="L27" s="349">
        <f t="shared" si="2"/>
        <v>33474</v>
      </c>
      <c r="M27" s="342">
        <v>1329.861</v>
      </c>
      <c r="N27" s="353">
        <v>1049.139</v>
      </c>
      <c r="O27" s="349">
        <f t="shared" si="3"/>
        <v>2379</v>
      </c>
      <c r="P27" s="350">
        <f t="shared" si="4"/>
        <v>54626</v>
      </c>
      <c r="R27" s="304"/>
      <c r="S27" s="304"/>
      <c r="T27" s="252"/>
    </row>
    <row r="28" spans="2:20" ht="30" customHeight="1">
      <c r="B28" s="1190" t="s">
        <v>18</v>
      </c>
      <c r="C28" s="319" t="s">
        <v>13</v>
      </c>
      <c r="D28" s="324">
        <v>12671</v>
      </c>
      <c r="E28" s="325">
        <v>8136</v>
      </c>
      <c r="F28" s="326">
        <f t="shared" si="0"/>
        <v>20807</v>
      </c>
      <c r="G28" s="324">
        <v>0</v>
      </c>
      <c r="H28" s="327">
        <v>0</v>
      </c>
      <c r="I28" s="328">
        <f t="shared" si="1"/>
        <v>0</v>
      </c>
      <c r="J28" s="329">
        <v>12232.797</v>
      </c>
      <c r="K28" s="330">
        <v>11800.203</v>
      </c>
      <c r="L28" s="331">
        <f t="shared" si="2"/>
        <v>24033</v>
      </c>
      <c r="M28" s="324">
        <v>882.05</v>
      </c>
      <c r="N28" s="351">
        <v>592.95</v>
      </c>
      <c r="O28" s="331">
        <f t="shared" si="3"/>
        <v>1475</v>
      </c>
      <c r="P28" s="332">
        <f t="shared" si="4"/>
        <v>46315</v>
      </c>
      <c r="R28" s="304"/>
      <c r="S28" s="304"/>
      <c r="T28" s="252"/>
    </row>
    <row r="29" spans="2:20" ht="30" customHeight="1">
      <c r="B29" s="1191"/>
      <c r="C29" s="320" t="s">
        <v>167</v>
      </c>
      <c r="D29" s="333">
        <v>5378</v>
      </c>
      <c r="E29" s="334">
        <v>4191</v>
      </c>
      <c r="F29" s="335">
        <f t="shared" si="0"/>
        <v>9569</v>
      </c>
      <c r="G29" s="333">
        <v>0</v>
      </c>
      <c r="H29" s="336">
        <v>0</v>
      </c>
      <c r="I29" s="337">
        <f t="shared" si="1"/>
        <v>0</v>
      </c>
      <c r="J29" s="338">
        <v>8756.055</v>
      </c>
      <c r="K29" s="339">
        <v>8932.945</v>
      </c>
      <c r="L29" s="340">
        <f t="shared" si="2"/>
        <v>17689</v>
      </c>
      <c r="M29" s="333">
        <v>326.037</v>
      </c>
      <c r="N29" s="352">
        <v>246.96300000000002</v>
      </c>
      <c r="O29" s="340">
        <f t="shared" si="3"/>
        <v>573</v>
      </c>
      <c r="P29" s="341">
        <f t="shared" si="4"/>
        <v>27831</v>
      </c>
      <c r="R29" s="304"/>
      <c r="S29" s="304"/>
      <c r="T29" s="252"/>
    </row>
    <row r="30" spans="2:20" ht="30" customHeight="1">
      <c r="B30" s="1191"/>
      <c r="C30" s="320" t="s">
        <v>168</v>
      </c>
      <c r="D30" s="333">
        <v>4638</v>
      </c>
      <c r="E30" s="334">
        <v>1715</v>
      </c>
      <c r="F30" s="335">
        <f t="shared" si="0"/>
        <v>6353</v>
      </c>
      <c r="G30" s="333">
        <v>0</v>
      </c>
      <c r="H30" s="336">
        <v>0</v>
      </c>
      <c r="I30" s="337">
        <f t="shared" si="1"/>
        <v>0</v>
      </c>
      <c r="J30" s="338">
        <v>2193.56</v>
      </c>
      <c r="K30" s="339">
        <v>1402.44</v>
      </c>
      <c r="L30" s="340">
        <f t="shared" si="2"/>
        <v>3596</v>
      </c>
      <c r="M30" s="333">
        <v>395.64799999999997</v>
      </c>
      <c r="N30" s="352">
        <v>165.35200000000003</v>
      </c>
      <c r="O30" s="340">
        <f t="shared" si="3"/>
        <v>561</v>
      </c>
      <c r="P30" s="341">
        <f t="shared" si="4"/>
        <v>10510</v>
      </c>
      <c r="R30" s="304"/>
      <c r="S30" s="304"/>
      <c r="T30" s="252"/>
    </row>
    <row r="31" spans="2:20" ht="30" customHeight="1">
      <c r="B31" s="1191"/>
      <c r="C31" s="320" t="s">
        <v>169</v>
      </c>
      <c r="D31" s="333">
        <v>1295</v>
      </c>
      <c r="E31" s="334">
        <v>200</v>
      </c>
      <c r="F31" s="335">
        <f t="shared" si="0"/>
        <v>1495</v>
      </c>
      <c r="G31" s="333">
        <v>0</v>
      </c>
      <c r="H31" s="336">
        <v>0</v>
      </c>
      <c r="I31" s="337">
        <f t="shared" si="1"/>
        <v>0</v>
      </c>
      <c r="J31" s="338">
        <v>437.76000000000005</v>
      </c>
      <c r="K31" s="339">
        <v>202.23999999999995</v>
      </c>
      <c r="L31" s="340">
        <f t="shared" si="2"/>
        <v>640</v>
      </c>
      <c r="M31" s="333">
        <v>68.992</v>
      </c>
      <c r="N31" s="352">
        <v>19.007999999999996</v>
      </c>
      <c r="O31" s="340">
        <f t="shared" si="3"/>
        <v>88</v>
      </c>
      <c r="P31" s="341">
        <f t="shared" si="4"/>
        <v>2223</v>
      </c>
      <c r="R31" s="304"/>
      <c r="S31" s="304"/>
      <c r="T31" s="252"/>
    </row>
    <row r="32" spans="2:20" ht="30" customHeight="1">
      <c r="B32" s="1191"/>
      <c r="C32" s="320" t="s">
        <v>170</v>
      </c>
      <c r="D32" s="333">
        <v>5650</v>
      </c>
      <c r="E32" s="334">
        <v>3083</v>
      </c>
      <c r="F32" s="335">
        <f t="shared" si="0"/>
        <v>8733</v>
      </c>
      <c r="G32" s="333">
        <v>0</v>
      </c>
      <c r="H32" s="336">
        <v>0</v>
      </c>
      <c r="I32" s="337">
        <f t="shared" si="1"/>
        <v>0</v>
      </c>
      <c r="J32" s="338">
        <v>2209.073</v>
      </c>
      <c r="K32" s="339">
        <v>2217.927</v>
      </c>
      <c r="L32" s="340">
        <f t="shared" si="2"/>
        <v>4427</v>
      </c>
      <c r="M32" s="333">
        <v>552.9720000000001</v>
      </c>
      <c r="N32" s="352">
        <v>259.0279999999999</v>
      </c>
      <c r="O32" s="340">
        <f t="shared" si="3"/>
        <v>812</v>
      </c>
      <c r="P32" s="341">
        <f t="shared" si="4"/>
        <v>13972</v>
      </c>
      <c r="R32" s="304"/>
      <c r="S32" s="304"/>
      <c r="T32" s="252"/>
    </row>
    <row r="33" spans="2:20" ht="30" customHeight="1">
      <c r="B33" s="1191"/>
      <c r="C33" s="320" t="s">
        <v>171</v>
      </c>
      <c r="D33" s="333">
        <v>698</v>
      </c>
      <c r="E33" s="334">
        <v>1517</v>
      </c>
      <c r="F33" s="335">
        <f t="shared" si="0"/>
        <v>2215</v>
      </c>
      <c r="G33" s="333">
        <v>0</v>
      </c>
      <c r="H33" s="336">
        <v>0</v>
      </c>
      <c r="I33" s="337">
        <f t="shared" si="1"/>
        <v>0</v>
      </c>
      <c r="J33" s="338">
        <v>631.7959999999999</v>
      </c>
      <c r="K33" s="339">
        <v>1194.2040000000002</v>
      </c>
      <c r="L33" s="340">
        <f t="shared" si="2"/>
        <v>1826</v>
      </c>
      <c r="M33" s="333">
        <v>0</v>
      </c>
      <c r="N33" s="352">
        <v>0</v>
      </c>
      <c r="O33" s="340">
        <f t="shared" si="3"/>
        <v>0</v>
      </c>
      <c r="P33" s="341">
        <f t="shared" si="4"/>
        <v>4041</v>
      </c>
      <c r="R33" s="304"/>
      <c r="S33" s="304"/>
      <c r="T33" s="252"/>
    </row>
    <row r="34" spans="2:20" ht="30" customHeight="1" thickBot="1">
      <c r="B34" s="1191"/>
      <c r="C34" s="321" t="s">
        <v>172</v>
      </c>
      <c r="D34" s="354">
        <v>3474</v>
      </c>
      <c r="E34" s="355">
        <v>2165</v>
      </c>
      <c r="F34" s="356">
        <f t="shared" si="0"/>
        <v>5639</v>
      </c>
      <c r="G34" s="357">
        <v>0</v>
      </c>
      <c r="H34" s="358">
        <v>0</v>
      </c>
      <c r="I34" s="359">
        <f t="shared" si="1"/>
        <v>0</v>
      </c>
      <c r="J34" s="360">
        <v>2572.6470000000004</v>
      </c>
      <c r="K34" s="361">
        <v>2200.3529999999996</v>
      </c>
      <c r="L34" s="362">
        <f t="shared" si="2"/>
        <v>4773</v>
      </c>
      <c r="M34" s="357">
        <v>142.03500000000003</v>
      </c>
      <c r="N34" s="363">
        <v>112.96499999999997</v>
      </c>
      <c r="O34" s="362">
        <f t="shared" si="3"/>
        <v>255</v>
      </c>
      <c r="P34" s="364">
        <f t="shared" si="4"/>
        <v>10667</v>
      </c>
      <c r="R34" s="304"/>
      <c r="S34" s="304"/>
      <c r="T34" s="252"/>
    </row>
    <row r="35" spans="2:20" ht="30" customHeight="1" thickBot="1" thickTop="1">
      <c r="B35" s="1144" t="s">
        <v>14</v>
      </c>
      <c r="C35" s="322"/>
      <c r="D35" s="365">
        <f>SUM(D16:D34)</f>
        <v>164474</v>
      </c>
      <c r="E35" s="366">
        <f>SUM(E16:E34)</f>
        <v>145666</v>
      </c>
      <c r="F35" s="367">
        <f t="shared" si="0"/>
        <v>310140</v>
      </c>
      <c r="G35" s="365">
        <f>SUM(G16:G34)</f>
        <v>63391.968</v>
      </c>
      <c r="H35" s="368">
        <f>SUM(H16:H34)</f>
        <v>68393.032</v>
      </c>
      <c r="I35" s="368">
        <f t="shared" si="1"/>
        <v>131785</v>
      </c>
      <c r="J35" s="369">
        <f>SUM(J16:J34)</f>
        <v>257057.35499999998</v>
      </c>
      <c r="K35" s="366">
        <f>SUM(K16:K34)</f>
        <v>273803.6450000001</v>
      </c>
      <c r="L35" s="370">
        <f t="shared" si="2"/>
        <v>530861</v>
      </c>
      <c r="M35" s="365">
        <f>SUM(M16:M34)</f>
        <v>16947.273</v>
      </c>
      <c r="N35" s="366">
        <f>SUM(N16:N34)</f>
        <v>15310.726999999999</v>
      </c>
      <c r="O35" s="370">
        <f t="shared" si="3"/>
        <v>32258</v>
      </c>
      <c r="P35" s="371">
        <f t="shared" si="4"/>
        <v>1005044</v>
      </c>
      <c r="T35" s="252"/>
    </row>
    <row r="36" ht="16.5" thickTop="1">
      <c r="T36" s="252"/>
    </row>
    <row r="37" ht="15.75">
      <c r="T37" s="252"/>
    </row>
    <row r="38" spans="2:20" ht="15.75">
      <c r="B38" s="1165" t="s">
        <v>440</v>
      </c>
      <c r="C38" s="1165"/>
      <c r="D38" s="1165"/>
      <c r="E38" s="1165"/>
      <c r="F38" s="1165"/>
      <c r="G38" s="1165"/>
      <c r="H38" s="1165"/>
      <c r="I38" s="1165"/>
      <c r="J38" s="1145"/>
      <c r="T38" s="252"/>
    </row>
    <row r="39" ht="15.75">
      <c r="T39" s="252"/>
    </row>
    <row r="40" ht="16.5" customHeight="1" thickBot="1">
      <c r="T40" s="252"/>
    </row>
    <row r="41" spans="2:19" ht="16.5" thickTop="1">
      <c r="B41" s="284" t="s">
        <v>16</v>
      </c>
      <c r="C41" s="285"/>
      <c r="D41" s="1171" t="s">
        <v>0</v>
      </c>
      <c r="E41" s="1172"/>
      <c r="F41" s="1170"/>
      <c r="G41" s="1171" t="s">
        <v>1</v>
      </c>
      <c r="H41" s="1172"/>
      <c r="I41" s="1170"/>
      <c r="J41" s="1171" t="s">
        <v>2</v>
      </c>
      <c r="K41" s="1172"/>
      <c r="L41" s="1170"/>
      <c r="M41" s="1171" t="s">
        <v>3</v>
      </c>
      <c r="N41" s="1172"/>
      <c r="O41" s="1170"/>
      <c r="S41" s="252"/>
    </row>
    <row r="42" spans="2:19" ht="32.25" customHeight="1" thickBot="1">
      <c r="B42" s="280" t="s">
        <v>160</v>
      </c>
      <c r="C42" s="281" t="s">
        <v>161</v>
      </c>
      <c r="D42" s="283" t="s">
        <v>159</v>
      </c>
      <c r="E42" s="283" t="s">
        <v>173</v>
      </c>
      <c r="F42" s="283" t="s">
        <v>15</v>
      </c>
      <c r="G42" s="283" t="s">
        <v>159</v>
      </c>
      <c r="H42" s="283" t="s">
        <v>173</v>
      </c>
      <c r="I42" s="283" t="s">
        <v>15</v>
      </c>
      <c r="J42" s="283" t="s">
        <v>159</v>
      </c>
      <c r="K42" s="283" t="s">
        <v>173</v>
      </c>
      <c r="L42" s="283" t="s">
        <v>15</v>
      </c>
      <c r="M42" s="283" t="s">
        <v>159</v>
      </c>
      <c r="N42" s="283" t="s">
        <v>173</v>
      </c>
      <c r="O42" s="283" t="s">
        <v>15</v>
      </c>
      <c r="S42" s="252"/>
    </row>
    <row r="43" spans="2:19" ht="24.75" customHeight="1">
      <c r="B43" s="1184" t="s">
        <v>17</v>
      </c>
      <c r="C43" s="1146" t="s">
        <v>162</v>
      </c>
      <c r="D43" s="286">
        <v>49.7</v>
      </c>
      <c r="E43" s="305">
        <f>100-D43</f>
        <v>50.3</v>
      </c>
      <c r="F43" s="314">
        <f aca="true" t="shared" si="5" ref="F43:F61">SUM(D43:E43)</f>
        <v>100</v>
      </c>
      <c r="G43" s="287">
        <v>49.3</v>
      </c>
      <c r="H43" s="303">
        <f aca="true" t="shared" si="6" ref="H43:H51">100-G43</f>
        <v>50.7</v>
      </c>
      <c r="I43" s="288">
        <f>SUM(G43:H43)</f>
        <v>100</v>
      </c>
      <c r="J43" s="289">
        <v>48.2</v>
      </c>
      <c r="K43" s="303">
        <f aca="true" t="shared" si="7" ref="K43:K61">100-J43</f>
        <v>51.8</v>
      </c>
      <c r="L43" s="290">
        <f>SUM(J43:K43)</f>
        <v>100</v>
      </c>
      <c r="M43" s="287">
        <v>50</v>
      </c>
      <c r="N43" s="303">
        <f aca="true" t="shared" si="8" ref="N43:N59">100-M43</f>
        <v>50</v>
      </c>
      <c r="O43" s="288">
        <f>SUM(M43:N43)</f>
        <v>100</v>
      </c>
      <c r="S43" s="252"/>
    </row>
    <row r="44" spans="2:19" ht="24.75" customHeight="1">
      <c r="B44" s="1185"/>
      <c r="C44" s="1147" t="s">
        <v>4</v>
      </c>
      <c r="D44" s="291">
        <v>48.3</v>
      </c>
      <c r="E44" s="306">
        <f>100-D44</f>
        <v>51.7</v>
      </c>
      <c r="F44" s="316">
        <f t="shared" si="5"/>
        <v>100</v>
      </c>
      <c r="G44" s="292">
        <v>48</v>
      </c>
      <c r="H44" s="301">
        <f t="shared" si="6"/>
        <v>52</v>
      </c>
      <c r="I44" s="293">
        <f aca="true" t="shared" si="9" ref="I44:I61">SUM(G44:H44)</f>
        <v>100</v>
      </c>
      <c r="J44" s="294">
        <v>47.9</v>
      </c>
      <c r="K44" s="301">
        <f t="shared" si="7"/>
        <v>52.1</v>
      </c>
      <c r="L44" s="295">
        <f aca="true" t="shared" si="10" ref="L44:L61">SUM(J44:K44)</f>
        <v>100</v>
      </c>
      <c r="M44" s="292">
        <v>40.3</v>
      </c>
      <c r="N44" s="301">
        <f t="shared" si="8"/>
        <v>59.7</v>
      </c>
      <c r="O44" s="293">
        <f aca="true" t="shared" si="11" ref="O44:O61">SUM(M44:N44)</f>
        <v>100</v>
      </c>
      <c r="S44" s="252"/>
    </row>
    <row r="45" spans="2:19" ht="24.75" customHeight="1" thickBot="1">
      <c r="B45" s="1186"/>
      <c r="C45" s="1148" t="s">
        <v>163</v>
      </c>
      <c r="D45" s="296">
        <v>48.1</v>
      </c>
      <c r="E45" s="307">
        <f>100-D45</f>
        <v>51.9</v>
      </c>
      <c r="F45" s="317">
        <f t="shared" si="5"/>
        <v>100</v>
      </c>
      <c r="G45" s="297">
        <v>48.2</v>
      </c>
      <c r="H45" s="302">
        <f t="shared" si="6"/>
        <v>51.8</v>
      </c>
      <c r="I45" s="298">
        <f t="shared" si="9"/>
        <v>100</v>
      </c>
      <c r="J45" s="299">
        <v>48</v>
      </c>
      <c r="K45" s="302">
        <f t="shared" si="7"/>
        <v>52</v>
      </c>
      <c r="L45" s="300">
        <f t="shared" si="10"/>
        <v>100</v>
      </c>
      <c r="M45" s="297">
        <v>50.9</v>
      </c>
      <c r="N45" s="302">
        <f t="shared" si="8"/>
        <v>49.1</v>
      </c>
      <c r="O45" s="298">
        <f t="shared" si="11"/>
        <v>100</v>
      </c>
      <c r="S45" s="252"/>
    </row>
    <row r="46" spans="2:19" ht="24.75" customHeight="1">
      <c r="B46" s="1184" t="s">
        <v>164</v>
      </c>
      <c r="C46" s="1146" t="s">
        <v>165</v>
      </c>
      <c r="D46" s="286">
        <v>48</v>
      </c>
      <c r="E46" s="305">
        <f>100-D46</f>
        <v>52</v>
      </c>
      <c r="F46" s="314">
        <f t="shared" si="5"/>
        <v>100</v>
      </c>
      <c r="G46" s="287">
        <v>46.9</v>
      </c>
      <c r="H46" s="303">
        <f t="shared" si="6"/>
        <v>53.1</v>
      </c>
      <c r="I46" s="288">
        <f t="shared" si="9"/>
        <v>100</v>
      </c>
      <c r="J46" s="289">
        <v>47.8</v>
      </c>
      <c r="K46" s="303">
        <f t="shared" si="7"/>
        <v>52.2</v>
      </c>
      <c r="L46" s="290">
        <f t="shared" si="10"/>
        <v>100</v>
      </c>
      <c r="M46" s="287">
        <v>49.4</v>
      </c>
      <c r="N46" s="303">
        <f t="shared" si="8"/>
        <v>50.6</v>
      </c>
      <c r="O46" s="288">
        <f t="shared" si="11"/>
        <v>100</v>
      </c>
      <c r="S46" s="252"/>
    </row>
    <row r="47" spans="2:19" ht="24.75" customHeight="1">
      <c r="B47" s="1185"/>
      <c r="C47" s="1147" t="s">
        <v>5</v>
      </c>
      <c r="D47" s="291">
        <v>48.3</v>
      </c>
      <c r="E47" s="306">
        <f>100-D47</f>
        <v>51.7</v>
      </c>
      <c r="F47" s="316">
        <f t="shared" si="5"/>
        <v>100</v>
      </c>
      <c r="G47" s="292">
        <v>47.8</v>
      </c>
      <c r="H47" s="301">
        <f t="shared" si="6"/>
        <v>52.2</v>
      </c>
      <c r="I47" s="293">
        <f t="shared" si="9"/>
        <v>100</v>
      </c>
      <c r="J47" s="294">
        <v>47.8</v>
      </c>
      <c r="K47" s="301">
        <f t="shared" si="7"/>
        <v>52.2</v>
      </c>
      <c r="L47" s="295">
        <f t="shared" si="10"/>
        <v>100</v>
      </c>
      <c r="M47" s="292">
        <v>49.9</v>
      </c>
      <c r="N47" s="301">
        <f t="shared" si="8"/>
        <v>50.1</v>
      </c>
      <c r="O47" s="293">
        <f t="shared" si="11"/>
        <v>100</v>
      </c>
      <c r="S47" s="252"/>
    </row>
    <row r="48" spans="2:19" ht="24.75" customHeight="1">
      <c r="B48" s="1185"/>
      <c r="C48" s="1147" t="s">
        <v>6</v>
      </c>
      <c r="D48" s="291">
        <v>49</v>
      </c>
      <c r="E48" s="306">
        <f>100-D48</f>
        <v>51</v>
      </c>
      <c r="F48" s="316">
        <f t="shared" si="5"/>
        <v>100</v>
      </c>
      <c r="G48" s="292">
        <v>48.5</v>
      </c>
      <c r="H48" s="301">
        <f t="shared" si="6"/>
        <v>51.5</v>
      </c>
      <c r="I48" s="293">
        <f t="shared" si="9"/>
        <v>100</v>
      </c>
      <c r="J48" s="294">
        <v>47.9</v>
      </c>
      <c r="K48" s="301">
        <f t="shared" si="7"/>
        <v>52.1</v>
      </c>
      <c r="L48" s="295">
        <f t="shared" si="10"/>
        <v>100</v>
      </c>
      <c r="M48" s="292">
        <v>48.1</v>
      </c>
      <c r="N48" s="301">
        <f t="shared" si="8"/>
        <v>51.9</v>
      </c>
      <c r="O48" s="293">
        <f t="shared" si="11"/>
        <v>100</v>
      </c>
      <c r="S48" s="252"/>
    </row>
    <row r="49" spans="2:19" ht="24.75" customHeight="1">
      <c r="B49" s="1185"/>
      <c r="C49" s="1147" t="s">
        <v>7</v>
      </c>
      <c r="D49" s="291">
        <v>48.2</v>
      </c>
      <c r="E49" s="306">
        <f>100-D49</f>
        <v>51.8</v>
      </c>
      <c r="F49" s="316">
        <f t="shared" si="5"/>
        <v>100</v>
      </c>
      <c r="G49" s="292">
        <v>48.9</v>
      </c>
      <c r="H49" s="301">
        <f t="shared" si="6"/>
        <v>51.1</v>
      </c>
      <c r="I49" s="293">
        <f t="shared" si="9"/>
        <v>100</v>
      </c>
      <c r="J49" s="294">
        <v>47.5</v>
      </c>
      <c r="K49" s="379">
        <f t="shared" si="7"/>
        <v>52.5</v>
      </c>
      <c r="L49" s="301">
        <f t="shared" si="10"/>
        <v>100</v>
      </c>
      <c r="M49" s="292">
        <v>50</v>
      </c>
      <c r="N49" s="301">
        <f t="shared" si="8"/>
        <v>50</v>
      </c>
      <c r="O49" s="293">
        <f t="shared" si="11"/>
        <v>100</v>
      </c>
      <c r="S49" s="252"/>
    </row>
    <row r="50" spans="2:15" ht="24.75" customHeight="1">
      <c r="B50" s="1185"/>
      <c r="C50" s="1147" t="s">
        <v>8</v>
      </c>
      <c r="D50" s="291">
        <v>50.4</v>
      </c>
      <c r="E50" s="306">
        <f>100-D50</f>
        <v>49.6</v>
      </c>
      <c r="F50" s="316">
        <f t="shared" si="5"/>
        <v>100</v>
      </c>
      <c r="G50" s="292">
        <v>48.9</v>
      </c>
      <c r="H50" s="301">
        <f t="shared" si="6"/>
        <v>51.1</v>
      </c>
      <c r="I50" s="293">
        <f t="shared" si="9"/>
        <v>100</v>
      </c>
      <c r="J50" s="294">
        <v>47.5</v>
      </c>
      <c r="K50" s="301">
        <f t="shared" si="7"/>
        <v>52.5</v>
      </c>
      <c r="L50" s="293">
        <f t="shared" si="10"/>
        <v>100</v>
      </c>
      <c r="M50" s="294">
        <v>51.8</v>
      </c>
      <c r="N50" s="301">
        <f t="shared" si="8"/>
        <v>48.2</v>
      </c>
      <c r="O50" s="293">
        <f t="shared" si="11"/>
        <v>100</v>
      </c>
    </row>
    <row r="51" spans="2:15" ht="24.75" customHeight="1" thickBot="1">
      <c r="B51" s="1186"/>
      <c r="C51" s="1148" t="s">
        <v>9</v>
      </c>
      <c r="D51" s="296">
        <v>52.1</v>
      </c>
      <c r="E51" s="307">
        <f>100-D51</f>
        <v>47.9</v>
      </c>
      <c r="F51" s="317">
        <f t="shared" si="5"/>
        <v>100</v>
      </c>
      <c r="G51" s="297">
        <v>48.4</v>
      </c>
      <c r="H51" s="302">
        <f t="shared" si="6"/>
        <v>51.6</v>
      </c>
      <c r="I51" s="298">
        <f t="shared" si="9"/>
        <v>100</v>
      </c>
      <c r="J51" s="299">
        <v>48</v>
      </c>
      <c r="K51" s="302">
        <f t="shared" si="7"/>
        <v>52</v>
      </c>
      <c r="L51" s="298">
        <f t="shared" si="10"/>
        <v>100</v>
      </c>
      <c r="M51" s="302">
        <v>51.4</v>
      </c>
      <c r="N51" s="380">
        <f t="shared" si="8"/>
        <v>48.6</v>
      </c>
      <c r="O51" s="298">
        <f t="shared" si="11"/>
        <v>100</v>
      </c>
    </row>
    <row r="52" spans="2:15" ht="24.75" customHeight="1">
      <c r="B52" s="1181" t="s">
        <v>166</v>
      </c>
      <c r="C52" s="1149" t="s">
        <v>10</v>
      </c>
      <c r="D52" s="286">
        <v>54.4</v>
      </c>
      <c r="E52" s="305">
        <f aca="true" t="shared" si="12" ref="E52:E61">100-D52</f>
        <v>45.6</v>
      </c>
      <c r="F52" s="314">
        <f t="shared" si="5"/>
        <v>100</v>
      </c>
      <c r="G52" s="287">
        <v>0</v>
      </c>
      <c r="H52" s="303">
        <v>0</v>
      </c>
      <c r="I52" s="288">
        <f t="shared" si="9"/>
        <v>0</v>
      </c>
      <c r="J52" s="289">
        <v>47.7</v>
      </c>
      <c r="K52" s="303">
        <f t="shared" si="7"/>
        <v>52.3</v>
      </c>
      <c r="L52" s="288">
        <f t="shared" si="10"/>
        <v>100</v>
      </c>
      <c r="M52" s="303">
        <v>52.3</v>
      </c>
      <c r="N52" s="378">
        <f t="shared" si="8"/>
        <v>47.7</v>
      </c>
      <c r="O52" s="288">
        <f t="shared" si="11"/>
        <v>100</v>
      </c>
    </row>
    <row r="53" spans="2:15" ht="24.75" customHeight="1">
      <c r="B53" s="1182"/>
      <c r="C53" s="1150" t="s">
        <v>11</v>
      </c>
      <c r="D53" s="291">
        <v>58</v>
      </c>
      <c r="E53" s="306">
        <f t="shared" si="12"/>
        <v>42</v>
      </c>
      <c r="F53" s="316">
        <f t="shared" si="5"/>
        <v>100</v>
      </c>
      <c r="G53" s="292">
        <v>0</v>
      </c>
      <c r="H53" s="301">
        <v>0</v>
      </c>
      <c r="I53" s="293">
        <f t="shared" si="9"/>
        <v>0</v>
      </c>
      <c r="J53" s="294">
        <v>49.5</v>
      </c>
      <c r="K53" s="301">
        <f t="shared" si="7"/>
        <v>50.5</v>
      </c>
      <c r="L53" s="293">
        <f t="shared" si="10"/>
        <v>100</v>
      </c>
      <c r="M53" s="294">
        <v>53.3</v>
      </c>
      <c r="N53" s="301">
        <f t="shared" si="8"/>
        <v>46.7</v>
      </c>
      <c r="O53" s="293">
        <f t="shared" si="11"/>
        <v>100</v>
      </c>
    </row>
    <row r="54" spans="2:15" ht="24.75" customHeight="1" thickBot="1">
      <c r="B54" s="1183"/>
      <c r="C54" s="1151" t="s">
        <v>12</v>
      </c>
      <c r="D54" s="296">
        <v>59.7</v>
      </c>
      <c r="E54" s="307">
        <f t="shared" si="12"/>
        <v>40.3</v>
      </c>
      <c r="F54" s="317">
        <f t="shared" si="5"/>
        <v>100</v>
      </c>
      <c r="G54" s="297">
        <v>0</v>
      </c>
      <c r="H54" s="302">
        <v>0</v>
      </c>
      <c r="I54" s="298">
        <f t="shared" si="9"/>
        <v>0</v>
      </c>
      <c r="J54" s="299">
        <v>50.2</v>
      </c>
      <c r="K54" s="302">
        <f t="shared" si="7"/>
        <v>49.8</v>
      </c>
      <c r="L54" s="298">
        <f t="shared" si="10"/>
        <v>100</v>
      </c>
      <c r="M54" s="299">
        <v>55.9</v>
      </c>
      <c r="N54" s="302">
        <f t="shared" si="8"/>
        <v>44.1</v>
      </c>
      <c r="O54" s="298">
        <f t="shared" si="11"/>
        <v>100</v>
      </c>
    </row>
    <row r="55" spans="2:15" ht="30" customHeight="1">
      <c r="B55" s="1187" t="s">
        <v>18</v>
      </c>
      <c r="C55" s="1152" t="s">
        <v>13</v>
      </c>
      <c r="D55" s="286">
        <v>60.9</v>
      </c>
      <c r="E55" s="305">
        <f t="shared" si="12"/>
        <v>39.1</v>
      </c>
      <c r="F55" s="314">
        <f t="shared" si="5"/>
        <v>100</v>
      </c>
      <c r="G55" s="372">
        <v>0</v>
      </c>
      <c r="H55" s="373">
        <v>0</v>
      </c>
      <c r="I55" s="374">
        <f t="shared" si="9"/>
        <v>0</v>
      </c>
      <c r="J55" s="287">
        <v>50.9</v>
      </c>
      <c r="K55" s="378">
        <f t="shared" si="7"/>
        <v>49.1</v>
      </c>
      <c r="L55" s="288">
        <f t="shared" si="10"/>
        <v>100</v>
      </c>
      <c r="M55" s="287">
        <v>59.8</v>
      </c>
      <c r="N55" s="378">
        <f t="shared" si="8"/>
        <v>40.2</v>
      </c>
      <c r="O55" s="288">
        <f t="shared" si="11"/>
        <v>100</v>
      </c>
    </row>
    <row r="56" spans="2:15" ht="30" customHeight="1">
      <c r="B56" s="1188"/>
      <c r="C56" s="1153" t="s">
        <v>167</v>
      </c>
      <c r="D56" s="291">
        <v>56.2</v>
      </c>
      <c r="E56" s="306">
        <f t="shared" si="12"/>
        <v>43.8</v>
      </c>
      <c r="F56" s="316">
        <f t="shared" si="5"/>
        <v>100</v>
      </c>
      <c r="G56" s="375">
        <v>0</v>
      </c>
      <c r="H56" s="376">
        <v>0</v>
      </c>
      <c r="I56" s="377">
        <f t="shared" si="9"/>
        <v>0</v>
      </c>
      <c r="J56" s="292">
        <v>49.5</v>
      </c>
      <c r="K56" s="379">
        <f t="shared" si="7"/>
        <v>50.5</v>
      </c>
      <c r="L56" s="293">
        <f t="shared" si="10"/>
        <v>100</v>
      </c>
      <c r="M56" s="292">
        <v>56.9</v>
      </c>
      <c r="N56" s="379">
        <f t="shared" si="8"/>
        <v>43.1</v>
      </c>
      <c r="O56" s="293">
        <f t="shared" si="11"/>
        <v>100</v>
      </c>
    </row>
    <row r="57" spans="2:15" ht="30" customHeight="1">
      <c r="B57" s="1188"/>
      <c r="C57" s="1153" t="s">
        <v>168</v>
      </c>
      <c r="D57" s="291">
        <v>73</v>
      </c>
      <c r="E57" s="306">
        <f t="shared" si="12"/>
        <v>27</v>
      </c>
      <c r="F57" s="316">
        <f t="shared" si="5"/>
        <v>100</v>
      </c>
      <c r="G57" s="375">
        <v>0</v>
      </c>
      <c r="H57" s="376">
        <v>0</v>
      </c>
      <c r="I57" s="377">
        <f t="shared" si="9"/>
        <v>0</v>
      </c>
      <c r="J57" s="292">
        <v>61</v>
      </c>
      <c r="K57" s="379">
        <f t="shared" si="7"/>
        <v>39</v>
      </c>
      <c r="L57" s="293">
        <f t="shared" si="10"/>
        <v>100</v>
      </c>
      <c r="M57" s="292">
        <v>70.4</v>
      </c>
      <c r="N57" s="379">
        <f t="shared" si="8"/>
        <v>29.599999999999994</v>
      </c>
      <c r="O57" s="293">
        <f t="shared" si="11"/>
        <v>100</v>
      </c>
    </row>
    <row r="58" spans="2:15" ht="30" customHeight="1">
      <c r="B58" s="1188"/>
      <c r="C58" s="1153" t="s">
        <v>169</v>
      </c>
      <c r="D58" s="291">
        <v>86.6</v>
      </c>
      <c r="E58" s="306">
        <f t="shared" si="12"/>
        <v>13.400000000000006</v>
      </c>
      <c r="F58" s="316">
        <f t="shared" si="5"/>
        <v>100</v>
      </c>
      <c r="G58" s="375">
        <v>0</v>
      </c>
      <c r="H58" s="376">
        <v>0</v>
      </c>
      <c r="I58" s="377">
        <f t="shared" si="9"/>
        <v>0</v>
      </c>
      <c r="J58" s="292">
        <v>68.4</v>
      </c>
      <c r="K58" s="379">
        <f t="shared" si="7"/>
        <v>31.599999999999994</v>
      </c>
      <c r="L58" s="293">
        <f t="shared" si="10"/>
        <v>100</v>
      </c>
      <c r="M58" s="292">
        <v>78.4</v>
      </c>
      <c r="N58" s="379">
        <f t="shared" si="8"/>
        <v>21.599999999999994</v>
      </c>
      <c r="O58" s="293">
        <f t="shared" si="11"/>
        <v>100</v>
      </c>
    </row>
    <row r="59" spans="2:15" ht="30" customHeight="1">
      <c r="B59" s="1188"/>
      <c r="C59" s="1153" t="s">
        <v>170</v>
      </c>
      <c r="D59" s="291">
        <v>64.7</v>
      </c>
      <c r="E59" s="306">
        <f t="shared" si="12"/>
        <v>35.3</v>
      </c>
      <c r="F59" s="316">
        <f t="shared" si="5"/>
        <v>100</v>
      </c>
      <c r="G59" s="375">
        <v>0</v>
      </c>
      <c r="H59" s="376">
        <v>0</v>
      </c>
      <c r="I59" s="377">
        <f t="shared" si="9"/>
        <v>0</v>
      </c>
      <c r="J59" s="292">
        <v>49.9</v>
      </c>
      <c r="K59" s="379">
        <f t="shared" si="7"/>
        <v>50.1</v>
      </c>
      <c r="L59" s="293">
        <f t="shared" si="10"/>
        <v>100</v>
      </c>
      <c r="M59" s="292">
        <v>68.1</v>
      </c>
      <c r="N59" s="379">
        <f t="shared" si="8"/>
        <v>31.900000000000006</v>
      </c>
      <c r="O59" s="293">
        <f t="shared" si="11"/>
        <v>100</v>
      </c>
    </row>
    <row r="60" spans="2:15" ht="30" customHeight="1">
      <c r="B60" s="1188"/>
      <c r="C60" s="1153" t="s">
        <v>171</v>
      </c>
      <c r="D60" s="291">
        <v>31.5</v>
      </c>
      <c r="E60" s="306">
        <f t="shared" si="12"/>
        <v>68.5</v>
      </c>
      <c r="F60" s="316">
        <f t="shared" si="5"/>
        <v>100</v>
      </c>
      <c r="G60" s="375">
        <v>0</v>
      </c>
      <c r="H60" s="376">
        <v>0</v>
      </c>
      <c r="I60" s="377">
        <f t="shared" si="9"/>
        <v>0</v>
      </c>
      <c r="J60" s="292">
        <v>34.6</v>
      </c>
      <c r="K60" s="379">
        <f t="shared" si="7"/>
        <v>65.4</v>
      </c>
      <c r="L60" s="293">
        <f t="shared" si="10"/>
        <v>100</v>
      </c>
      <c r="M60" s="292">
        <v>0</v>
      </c>
      <c r="N60" s="379">
        <v>0</v>
      </c>
      <c r="O60" s="293">
        <f t="shared" si="11"/>
        <v>0</v>
      </c>
    </row>
    <row r="61" spans="2:15" ht="24.75" customHeight="1" thickBot="1">
      <c r="B61" s="1189"/>
      <c r="C61" s="1154" t="s">
        <v>172</v>
      </c>
      <c r="D61" s="381">
        <v>61.6</v>
      </c>
      <c r="E61" s="382">
        <f t="shared" si="12"/>
        <v>38.4</v>
      </c>
      <c r="F61" s="383">
        <f t="shared" si="5"/>
        <v>100</v>
      </c>
      <c r="G61" s="384">
        <v>0</v>
      </c>
      <c r="H61" s="385">
        <v>0</v>
      </c>
      <c r="I61" s="386">
        <f t="shared" si="9"/>
        <v>0</v>
      </c>
      <c r="J61" s="387">
        <v>53.9</v>
      </c>
      <c r="K61" s="388">
        <f t="shared" si="7"/>
        <v>46.1</v>
      </c>
      <c r="L61" s="323">
        <f t="shared" si="10"/>
        <v>100</v>
      </c>
      <c r="M61" s="387">
        <v>55.7</v>
      </c>
      <c r="N61" s="388">
        <f>100-M61</f>
        <v>44.3</v>
      </c>
      <c r="O61" s="323">
        <f t="shared" si="11"/>
        <v>100</v>
      </c>
    </row>
    <row r="62" ht="16.5" thickTop="1">
      <c r="P62" s="254"/>
    </row>
    <row r="64" spans="2:16" ht="18.75">
      <c r="B64" s="1166" t="s">
        <v>222</v>
      </c>
      <c r="C64" s="1166"/>
      <c r="D64" s="1166"/>
      <c r="E64" s="1166"/>
      <c r="F64" s="1166"/>
      <c r="G64" s="1166"/>
      <c r="H64" s="1166"/>
      <c r="I64" s="1166"/>
      <c r="J64" s="1166"/>
      <c r="K64" s="1166"/>
      <c r="L64" s="1166"/>
      <c r="M64" s="1166"/>
      <c r="N64" s="1166"/>
      <c r="O64" s="1166"/>
      <c r="P64" s="1166"/>
    </row>
  </sheetData>
  <sheetProtection/>
  <mergeCells count="22">
    <mergeCell ref="B25:B27"/>
    <mergeCell ref="B52:B54"/>
    <mergeCell ref="B46:B51"/>
    <mergeCell ref="B43:B45"/>
    <mergeCell ref="B55:B61"/>
    <mergeCell ref="B28:B34"/>
    <mergeCell ref="B4:G4"/>
    <mergeCell ref="B12:H12"/>
    <mergeCell ref="B64:P64"/>
    <mergeCell ref="B38:I38"/>
    <mergeCell ref="P14:P15"/>
    <mergeCell ref="B14:C14"/>
    <mergeCell ref="D14:F14"/>
    <mergeCell ref="G14:I14"/>
    <mergeCell ref="J14:L14"/>
    <mergeCell ref="M14:O14"/>
    <mergeCell ref="D41:F41"/>
    <mergeCell ref="G41:I41"/>
    <mergeCell ref="J41:L41"/>
    <mergeCell ref="M41:O41"/>
    <mergeCell ref="B16:B18"/>
    <mergeCell ref="B19:B24"/>
  </mergeCells>
  <printOptions horizontalCentered="1"/>
  <pageMargins left="0" right="0" top="0" bottom="0" header="0.3" footer="0.3"/>
  <pageSetup horizontalDpi="600" verticalDpi="600" orientation="portrait" r:id="rId1"/>
  <ignoredErrors>
    <ignoredError sqref="I35 L35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2:P64"/>
  <sheetViews>
    <sheetView rightToLeft="1" zoomScalePageLayoutView="0" workbookViewId="0" topLeftCell="A1">
      <selection activeCell="B64" sqref="B64:P64"/>
    </sheetView>
  </sheetViews>
  <sheetFormatPr defaultColWidth="9.140625" defaultRowHeight="15"/>
  <cols>
    <col min="1" max="1" width="9.140625" style="1" customWidth="1"/>
    <col min="2" max="2" width="33.28125" style="1" customWidth="1"/>
    <col min="3" max="4" width="23.8515625" style="1" customWidth="1"/>
    <col min="5" max="16384" width="9.140625" style="1" customWidth="1"/>
  </cols>
  <sheetData>
    <row r="2" ht="18.75">
      <c r="B2" s="2" t="s">
        <v>317</v>
      </c>
    </row>
    <row r="3" ht="18.75">
      <c r="B3" s="2" t="s">
        <v>583</v>
      </c>
    </row>
    <row r="4" ht="19.5" thickBot="1"/>
    <row r="5" spans="2:4" ht="20.25" thickBot="1" thickTop="1">
      <c r="B5" s="38" t="s">
        <v>318</v>
      </c>
      <c r="C5" s="39" t="s">
        <v>22</v>
      </c>
      <c r="D5" s="28" t="s">
        <v>23</v>
      </c>
    </row>
    <row r="6" spans="2:4" ht="18.75">
      <c r="B6" s="1028" t="s">
        <v>185</v>
      </c>
      <c r="C6" s="988">
        <f>D6*$C$12</f>
        <v>17.958</v>
      </c>
      <c r="D6" s="111">
        <v>0.146</v>
      </c>
    </row>
    <row r="7" spans="2:4" ht="18.75">
      <c r="B7" s="1029" t="s">
        <v>186</v>
      </c>
      <c r="C7" s="988">
        <f>D7*$C$12</f>
        <v>12.054</v>
      </c>
      <c r="D7" s="219">
        <v>0.098</v>
      </c>
    </row>
    <row r="8" spans="2:4" ht="18.75">
      <c r="B8" s="1030" t="s">
        <v>27</v>
      </c>
      <c r="C8" s="988">
        <f>D8*$C$12</f>
        <v>38.991</v>
      </c>
      <c r="D8" s="219">
        <v>0.317</v>
      </c>
    </row>
    <row r="9" spans="2:4" ht="18.75">
      <c r="B9" s="1030" t="s">
        <v>28</v>
      </c>
      <c r="C9" s="988">
        <f>D9*$C$12</f>
        <v>27.06</v>
      </c>
      <c r="D9" s="219">
        <v>0.22</v>
      </c>
    </row>
    <row r="10" spans="2:4" ht="18.75">
      <c r="B10" s="1030" t="s">
        <v>29</v>
      </c>
      <c r="C10" s="988">
        <f>D10*$C$12</f>
        <v>9.963000000000001</v>
      </c>
      <c r="D10" s="219">
        <v>0.081</v>
      </c>
    </row>
    <row r="11" spans="2:4" ht="19.5" thickBot="1">
      <c r="B11" s="1031" t="s">
        <v>30</v>
      </c>
      <c r="C11" s="988">
        <f>D11*$C$12</f>
        <v>16.974</v>
      </c>
      <c r="D11" s="241">
        <v>0.138</v>
      </c>
    </row>
    <row r="12" spans="2:4" ht="20.25" thickBot="1" thickTop="1">
      <c r="B12" s="602" t="s">
        <v>15</v>
      </c>
      <c r="C12" s="989">
        <v>123</v>
      </c>
      <c r="D12" s="990">
        <f>SUM(D6:D11)</f>
        <v>0.9999999999999999</v>
      </c>
    </row>
    <row r="13" ht="19.5" thickTop="1"/>
    <row r="14" ht="18.75">
      <c r="B14" s="2" t="s">
        <v>584</v>
      </c>
    </row>
    <row r="15" ht="19.5" thickBot="1"/>
    <row r="16" spans="2:3" ht="20.25" thickBot="1" thickTop="1">
      <c r="B16" s="26" t="s">
        <v>87</v>
      </c>
      <c r="C16" s="1016" t="s">
        <v>319</v>
      </c>
    </row>
    <row r="17" spans="2:3" ht="18.75">
      <c r="B17" s="1027" t="s">
        <v>320</v>
      </c>
      <c r="C17" s="30">
        <v>2</v>
      </c>
    </row>
    <row r="18" spans="2:3" ht="18.75">
      <c r="B18" s="678" t="s">
        <v>321</v>
      </c>
      <c r="C18" s="32">
        <v>2</v>
      </c>
    </row>
    <row r="19" spans="2:3" ht="18.75">
      <c r="B19" s="678" t="s">
        <v>322</v>
      </c>
      <c r="C19" s="32">
        <v>3</v>
      </c>
    </row>
    <row r="20" spans="2:3" ht="18.75">
      <c r="B20" s="678" t="s">
        <v>323</v>
      </c>
      <c r="C20" s="32">
        <v>3</v>
      </c>
    </row>
    <row r="21" spans="2:3" ht="18.75">
      <c r="B21" s="678" t="s">
        <v>324</v>
      </c>
      <c r="C21" s="32">
        <v>3</v>
      </c>
    </row>
    <row r="22" spans="2:3" ht="19.5" thickBot="1">
      <c r="B22" s="679" t="s">
        <v>325</v>
      </c>
      <c r="C22" s="692">
        <v>4</v>
      </c>
    </row>
    <row r="23" spans="2:3" ht="20.25" thickBot="1" thickTop="1">
      <c r="B23" s="125" t="s">
        <v>15</v>
      </c>
      <c r="C23" s="46">
        <f>SUM(C17:C22)</f>
        <v>17</v>
      </c>
    </row>
    <row r="24" ht="19.5" thickTop="1"/>
    <row r="25" ht="18.75">
      <c r="B25" s="2" t="s">
        <v>585</v>
      </c>
    </row>
    <row r="26" ht="19.5" thickBot="1"/>
    <row r="27" spans="2:4" s="2" customFormat="1" ht="19.5" thickTop="1">
      <c r="B27" s="991" t="s">
        <v>19</v>
      </c>
      <c r="C27" s="1032" t="s">
        <v>22</v>
      </c>
      <c r="D27" s="993" t="s">
        <v>32</v>
      </c>
    </row>
    <row r="28" spans="2:4" ht="18.75">
      <c r="B28" s="1033" t="s">
        <v>20</v>
      </c>
      <c r="C28" s="573">
        <f>D28*$C$30</f>
        <v>17674.496</v>
      </c>
      <c r="D28" s="1034">
        <v>0.448</v>
      </c>
    </row>
    <row r="29" spans="2:4" ht="19.5" thickBot="1">
      <c r="B29" s="1035" t="s">
        <v>21</v>
      </c>
      <c r="C29" s="574">
        <f>D29*$C$30</f>
        <v>21777.504</v>
      </c>
      <c r="D29" s="129">
        <v>0.552</v>
      </c>
    </row>
    <row r="30" spans="2:4" ht="20.25" thickBot="1" thickTop="1">
      <c r="B30" s="1004" t="s">
        <v>15</v>
      </c>
      <c r="C30" s="596">
        <v>39452</v>
      </c>
      <c r="D30" s="1002">
        <f>SUM(D28:D29)</f>
        <v>1</v>
      </c>
    </row>
    <row r="31" ht="19.5" thickTop="1"/>
    <row r="32" ht="18.75">
      <c r="B32" s="2" t="s">
        <v>586</v>
      </c>
    </row>
    <row r="33" ht="19.5" thickBot="1"/>
    <row r="34" spans="2:3" ht="20.25" thickBot="1" thickTop="1">
      <c r="B34" s="1003" t="s">
        <v>318</v>
      </c>
      <c r="C34" s="243" t="s">
        <v>23</v>
      </c>
    </row>
    <row r="35" spans="2:3" ht="18.75">
      <c r="B35" s="1037" t="s">
        <v>185</v>
      </c>
      <c r="C35" s="1038">
        <v>0.158</v>
      </c>
    </row>
    <row r="36" spans="2:3" ht="18.75">
      <c r="B36" s="1010" t="s">
        <v>186</v>
      </c>
      <c r="C36" s="128">
        <v>0.065</v>
      </c>
    </row>
    <row r="37" spans="2:3" ht="18.75">
      <c r="B37" s="1011" t="s">
        <v>27</v>
      </c>
      <c r="C37" s="128">
        <v>0.354</v>
      </c>
    </row>
    <row r="38" spans="2:3" ht="18.75">
      <c r="B38" s="1011" t="s">
        <v>28</v>
      </c>
      <c r="C38" s="128">
        <v>0.207</v>
      </c>
    </row>
    <row r="39" spans="2:3" ht="18.75">
      <c r="B39" s="1011" t="s">
        <v>29</v>
      </c>
      <c r="C39" s="128">
        <v>0.097</v>
      </c>
    </row>
    <row r="40" spans="2:3" ht="19.5" thickBot="1">
      <c r="B40" s="1036" t="s">
        <v>30</v>
      </c>
      <c r="C40" s="129">
        <v>0.119</v>
      </c>
    </row>
    <row r="41" spans="2:3" ht="20.25" thickBot="1" thickTop="1">
      <c r="B41" s="55" t="s">
        <v>15</v>
      </c>
      <c r="C41" s="990">
        <f>SUM(C35:C40)</f>
        <v>0.9999999999999999</v>
      </c>
    </row>
    <row r="42" ht="19.5" thickTop="1"/>
    <row r="44" ht="18.75">
      <c r="B44" s="2" t="s">
        <v>67</v>
      </c>
    </row>
    <row r="45" ht="18.75">
      <c r="B45" s="2"/>
    </row>
    <row r="46" ht="18.75">
      <c r="B46" s="2" t="s">
        <v>587</v>
      </c>
    </row>
    <row r="47" ht="19.5" thickBot="1"/>
    <row r="48" spans="2:4" ht="24.75" customHeight="1" thickTop="1">
      <c r="B48" s="997" t="s">
        <v>19</v>
      </c>
      <c r="C48" s="992" t="s">
        <v>22</v>
      </c>
      <c r="D48" s="998" t="s">
        <v>32</v>
      </c>
    </row>
    <row r="49" spans="2:4" ht="24.75" customHeight="1">
      <c r="B49" s="232" t="s">
        <v>20</v>
      </c>
      <c r="C49" s="179">
        <f>D49*C51</f>
        <v>7789.2300000000005</v>
      </c>
      <c r="D49" s="999">
        <v>0.51</v>
      </c>
    </row>
    <row r="50" spans="2:4" ht="24.75" customHeight="1" thickBot="1">
      <c r="B50" s="538" t="s">
        <v>21</v>
      </c>
      <c r="C50" s="565">
        <f>D50*C51</f>
        <v>7483.7699999999995</v>
      </c>
      <c r="D50" s="1000">
        <v>0.49</v>
      </c>
    </row>
    <row r="51" spans="2:4" ht="20.25" thickBot="1" thickTop="1">
      <c r="B51" s="1001" t="s">
        <v>15</v>
      </c>
      <c r="C51" s="596">
        <v>15273</v>
      </c>
      <c r="D51" s="1002">
        <f>SUM(D49:D50)</f>
        <v>1</v>
      </c>
    </row>
    <row r="52" ht="19.5" thickTop="1"/>
    <row r="53" ht="18.75">
      <c r="B53" s="2" t="s">
        <v>588</v>
      </c>
    </row>
    <row r="54" ht="19.5" thickBot="1"/>
    <row r="55" spans="2:3" ht="20.25" thickBot="1" thickTop="1">
      <c r="B55" s="1003" t="s">
        <v>318</v>
      </c>
      <c r="C55" s="243" t="s">
        <v>23</v>
      </c>
    </row>
    <row r="56" spans="2:3" ht="18.75">
      <c r="B56" s="995" t="s">
        <v>185</v>
      </c>
      <c r="C56" s="111">
        <v>0.129</v>
      </c>
    </row>
    <row r="57" spans="2:3" ht="18.75">
      <c r="B57" s="996" t="s">
        <v>186</v>
      </c>
      <c r="C57" s="219">
        <v>0.067</v>
      </c>
    </row>
    <row r="58" spans="2:3" ht="18.75">
      <c r="B58" s="58" t="s">
        <v>27</v>
      </c>
      <c r="C58" s="219">
        <v>0.378</v>
      </c>
    </row>
    <row r="59" spans="2:3" ht="18.75">
      <c r="B59" s="58" t="s">
        <v>28</v>
      </c>
      <c r="C59" s="219">
        <v>0.222</v>
      </c>
    </row>
    <row r="60" spans="2:3" ht="18.75">
      <c r="B60" s="58" t="s">
        <v>29</v>
      </c>
      <c r="C60" s="219">
        <v>0.074</v>
      </c>
    </row>
    <row r="61" spans="2:3" ht="19.5" thickBot="1">
      <c r="B61" s="56" t="s">
        <v>30</v>
      </c>
      <c r="C61" s="241">
        <v>0.13</v>
      </c>
    </row>
    <row r="62" spans="2:3" ht="20.25" thickBot="1" thickTop="1">
      <c r="B62" s="1004" t="s">
        <v>15</v>
      </c>
      <c r="C62" s="1002">
        <f>SUM(C56:C61)</f>
        <v>1</v>
      </c>
    </row>
    <row r="63" ht="19.5" thickTop="1"/>
    <row r="64" spans="2:16" ht="18.75">
      <c r="B64" s="1166" t="s">
        <v>222</v>
      </c>
      <c r="C64" s="1166"/>
      <c r="D64" s="1166"/>
      <c r="E64" s="1166"/>
      <c r="F64" s="1166"/>
      <c r="G64" s="1166"/>
      <c r="H64" s="1166"/>
      <c r="I64" s="1166"/>
      <c r="J64" s="1166"/>
      <c r="K64" s="1166"/>
      <c r="L64" s="1166"/>
      <c r="M64" s="1166"/>
      <c r="N64" s="1166"/>
      <c r="O64" s="1166"/>
      <c r="P64" s="1166"/>
    </row>
  </sheetData>
  <sheetProtection/>
  <mergeCells count="1">
    <mergeCell ref="B64:P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2:P98"/>
  <sheetViews>
    <sheetView rightToLeft="1" zoomScalePageLayoutView="0" workbookViewId="0" topLeftCell="A1">
      <selection activeCell="B2" sqref="B2:D2"/>
    </sheetView>
  </sheetViews>
  <sheetFormatPr defaultColWidth="9.140625" defaultRowHeight="15"/>
  <cols>
    <col min="1" max="1" width="9.140625" style="1" customWidth="1"/>
    <col min="2" max="2" width="36.140625" style="1" customWidth="1"/>
    <col min="3" max="12" width="15.7109375" style="1" customWidth="1"/>
    <col min="13" max="16384" width="9.140625" style="1" customWidth="1"/>
  </cols>
  <sheetData>
    <row r="2" spans="2:4" ht="18.75">
      <c r="B2" s="1166" t="s">
        <v>592</v>
      </c>
      <c r="C2" s="1166"/>
      <c r="D2" s="1166"/>
    </row>
    <row r="3" ht="19.5" thickBot="1"/>
    <row r="4" spans="2:3" ht="20.25" thickBot="1" thickTop="1">
      <c r="B4" s="1003" t="s">
        <v>318</v>
      </c>
      <c r="C4" s="993" t="s">
        <v>326</v>
      </c>
    </row>
    <row r="5" spans="2:3" ht="18.75">
      <c r="B5" s="1039" t="s">
        <v>185</v>
      </c>
      <c r="C5" s="1040">
        <v>18</v>
      </c>
    </row>
    <row r="6" spans="2:3" ht="18.75">
      <c r="B6" s="1041" t="s">
        <v>186</v>
      </c>
      <c r="C6" s="32">
        <v>12</v>
      </c>
    </row>
    <row r="7" spans="2:3" ht="18.75">
      <c r="B7" s="1042" t="s">
        <v>27</v>
      </c>
      <c r="C7" s="32">
        <v>39</v>
      </c>
    </row>
    <row r="8" spans="2:3" ht="18.75">
      <c r="B8" s="1042" t="s">
        <v>28</v>
      </c>
      <c r="C8" s="32">
        <v>27</v>
      </c>
    </row>
    <row r="9" spans="2:3" ht="18.75">
      <c r="B9" s="1042" t="s">
        <v>29</v>
      </c>
      <c r="C9" s="32">
        <v>10</v>
      </c>
    </row>
    <row r="10" spans="2:3" ht="19.5" thickBot="1">
      <c r="B10" s="1043" t="s">
        <v>30</v>
      </c>
      <c r="C10" s="34">
        <v>17</v>
      </c>
    </row>
    <row r="11" spans="2:3" ht="19.5" thickBot="1">
      <c r="B11" s="1044" t="s">
        <v>14</v>
      </c>
      <c r="C11" s="1005">
        <f>SUM(C5:C10)</f>
        <v>123</v>
      </c>
    </row>
    <row r="12" ht="19.5" thickTop="1"/>
    <row r="13" spans="2:5" ht="18.75">
      <c r="B13" s="1166" t="s">
        <v>593</v>
      </c>
      <c r="C13" s="1166"/>
      <c r="D13" s="1166"/>
      <c r="E13" s="1166"/>
    </row>
    <row r="14" ht="19.5" thickBot="1"/>
    <row r="15" spans="2:5" ht="19.5" thickTop="1">
      <c r="B15" s="1355" t="s">
        <v>318</v>
      </c>
      <c r="C15" s="1357" t="s">
        <v>19</v>
      </c>
      <c r="D15" s="1358"/>
      <c r="E15" s="1359"/>
    </row>
    <row r="16" spans="2:5" ht="19.5" thickBot="1">
      <c r="B16" s="1356"/>
      <c r="C16" s="1006" t="s">
        <v>179</v>
      </c>
      <c r="D16" s="1007" t="s">
        <v>327</v>
      </c>
      <c r="E16" s="1008" t="s">
        <v>15</v>
      </c>
    </row>
    <row r="17" spans="2:5" ht="18.75">
      <c r="B17" s="1009" t="s">
        <v>185</v>
      </c>
      <c r="C17" s="495">
        <v>1070</v>
      </c>
      <c r="D17" s="132">
        <v>895</v>
      </c>
      <c r="E17" s="814">
        <f>SUM(C17:D17)</f>
        <v>1965</v>
      </c>
    </row>
    <row r="18" spans="2:5" ht="18.75">
      <c r="B18" s="1010" t="s">
        <v>186</v>
      </c>
      <c r="C18" s="499">
        <v>454</v>
      </c>
      <c r="D18" s="501">
        <v>574</v>
      </c>
      <c r="E18" s="815">
        <f>SUM(C18:D18)</f>
        <v>1028</v>
      </c>
    </row>
    <row r="19" spans="2:5" ht="18.75">
      <c r="B19" s="1011" t="s">
        <v>27</v>
      </c>
      <c r="C19" s="499">
        <v>2614</v>
      </c>
      <c r="D19" s="501">
        <v>3158</v>
      </c>
      <c r="E19" s="815">
        <f>SUM(C19:D19)</f>
        <v>5772</v>
      </c>
    </row>
    <row r="20" spans="2:5" ht="18.75">
      <c r="B20" s="1011" t="s">
        <v>28</v>
      </c>
      <c r="C20" s="499">
        <v>1713</v>
      </c>
      <c r="D20" s="501">
        <v>1685</v>
      </c>
      <c r="E20" s="815">
        <f>SUM(C20:D20)</f>
        <v>3398</v>
      </c>
    </row>
    <row r="21" spans="2:5" ht="18.75">
      <c r="B21" s="1011" t="s">
        <v>29</v>
      </c>
      <c r="C21" s="499">
        <v>623</v>
      </c>
      <c r="D21" s="501">
        <v>501</v>
      </c>
      <c r="E21" s="815">
        <f>SUM(C21:D21)</f>
        <v>1124</v>
      </c>
    </row>
    <row r="22" spans="2:5" ht="19.5" thickBot="1">
      <c r="B22" s="1012" t="s">
        <v>30</v>
      </c>
      <c r="C22" s="775">
        <v>1011</v>
      </c>
      <c r="D22" s="138">
        <v>975</v>
      </c>
      <c r="E22" s="816">
        <f>SUM(C22:D22)</f>
        <v>1986</v>
      </c>
    </row>
    <row r="23" spans="2:5" ht="19.5" thickBot="1">
      <c r="B23" s="1013" t="s">
        <v>14</v>
      </c>
      <c r="C23" s="1045">
        <f>SUM(C17:C22)</f>
        <v>7485</v>
      </c>
      <c r="D23" s="1046">
        <f>SUM(D17:D22)</f>
        <v>7788</v>
      </c>
      <c r="E23" s="1047">
        <f>SUM(E17:E22)</f>
        <v>15273</v>
      </c>
    </row>
    <row r="24" ht="19.5" thickTop="1"/>
    <row r="25" spans="2:5" ht="18.75">
      <c r="B25" s="1166" t="s">
        <v>594</v>
      </c>
      <c r="C25" s="1166"/>
      <c r="D25" s="1166"/>
      <c r="E25" s="1166"/>
    </row>
    <row r="26" ht="19.5" thickBot="1"/>
    <row r="27" spans="2:5" ht="19.5" thickTop="1">
      <c r="B27" s="1355" t="s">
        <v>318</v>
      </c>
      <c r="C27" s="1357" t="s">
        <v>328</v>
      </c>
      <c r="D27" s="1358"/>
      <c r="E27" s="1359"/>
    </row>
    <row r="28" spans="2:5" ht="19.5" thickBot="1">
      <c r="B28" s="1356"/>
      <c r="C28" s="1006" t="s">
        <v>329</v>
      </c>
      <c r="D28" s="1007" t="s">
        <v>330</v>
      </c>
      <c r="E28" s="1008" t="s">
        <v>15</v>
      </c>
    </row>
    <row r="29" spans="2:5" ht="18.75">
      <c r="B29" s="1009" t="s">
        <v>185</v>
      </c>
      <c r="C29" s="495">
        <v>130</v>
      </c>
      <c r="D29" s="132">
        <v>1835</v>
      </c>
      <c r="E29" s="814">
        <f>SUM(C29:D29)</f>
        <v>1965</v>
      </c>
    </row>
    <row r="30" spans="2:5" ht="18.75">
      <c r="B30" s="1010" t="s">
        <v>186</v>
      </c>
      <c r="C30" s="499">
        <v>91</v>
      </c>
      <c r="D30" s="501">
        <v>937</v>
      </c>
      <c r="E30" s="815">
        <f>SUM(C30:D30)</f>
        <v>1028</v>
      </c>
    </row>
    <row r="31" spans="2:5" ht="18.75">
      <c r="B31" s="1011" t="s">
        <v>27</v>
      </c>
      <c r="C31" s="499">
        <v>581</v>
      </c>
      <c r="D31" s="501">
        <v>5191</v>
      </c>
      <c r="E31" s="815">
        <f>SUM(C31:D31)</f>
        <v>5772</v>
      </c>
    </row>
    <row r="32" spans="2:5" ht="18.75">
      <c r="B32" s="1011" t="s">
        <v>28</v>
      </c>
      <c r="C32" s="499">
        <v>464</v>
      </c>
      <c r="D32" s="501">
        <v>2934</v>
      </c>
      <c r="E32" s="815">
        <f>SUM(C32:D32)</f>
        <v>3398</v>
      </c>
    </row>
    <row r="33" spans="2:5" ht="18.75">
      <c r="B33" s="1011" t="s">
        <v>29</v>
      </c>
      <c r="C33" s="499">
        <v>97</v>
      </c>
      <c r="D33" s="501">
        <v>1027</v>
      </c>
      <c r="E33" s="815">
        <f>SUM(C33:D33)</f>
        <v>1124</v>
      </c>
    </row>
    <row r="34" spans="2:5" ht="19.5" thickBot="1">
      <c r="B34" s="1036" t="s">
        <v>30</v>
      </c>
      <c r="C34" s="505">
        <v>202</v>
      </c>
      <c r="D34" s="507">
        <v>1784</v>
      </c>
      <c r="E34" s="1048">
        <f>SUM(C34:D34)</f>
        <v>1986</v>
      </c>
    </row>
    <row r="35" spans="2:5" ht="20.25" thickBot="1" thickTop="1">
      <c r="B35" s="1014" t="s">
        <v>14</v>
      </c>
      <c r="C35" s="1049">
        <f>SUM(C29:C34)</f>
        <v>1565</v>
      </c>
      <c r="D35" s="1050">
        <f>SUM(D29:D34)</f>
        <v>13708</v>
      </c>
      <c r="E35" s="246">
        <f>SUM(E29:E34)</f>
        <v>15273</v>
      </c>
    </row>
    <row r="36" ht="19.5" thickTop="1"/>
    <row r="38" spans="2:8" ht="18.75">
      <c r="B38" s="1166" t="s">
        <v>595</v>
      </c>
      <c r="C38" s="1166"/>
      <c r="D38" s="1166"/>
      <c r="E38" s="1166"/>
      <c r="F38" s="1166"/>
      <c r="G38" s="1166"/>
      <c r="H38" s="1166"/>
    </row>
    <row r="39" ht="19.5" thickBot="1"/>
    <row r="40" spans="2:5" ht="19.5" thickTop="1">
      <c r="B40" s="1343" t="s">
        <v>331</v>
      </c>
      <c r="C40" s="1192" t="s">
        <v>321</v>
      </c>
      <c r="D40" s="1194"/>
      <c r="E40" s="1363" t="s">
        <v>15</v>
      </c>
    </row>
    <row r="41" spans="2:5" ht="19.5" thickBot="1">
      <c r="B41" s="1360"/>
      <c r="C41" s="425" t="s">
        <v>179</v>
      </c>
      <c r="D41" s="427" t="s">
        <v>327</v>
      </c>
      <c r="E41" s="1364"/>
    </row>
    <row r="42" spans="2:5" ht="19.5" thickTop="1">
      <c r="B42" s="1037" t="s">
        <v>185</v>
      </c>
      <c r="C42" s="1051">
        <v>346</v>
      </c>
      <c r="D42" s="1052">
        <v>127</v>
      </c>
      <c r="E42" s="1055">
        <f aca="true" t="shared" si="0" ref="E42:E47">SUM(C42:D42)</f>
        <v>473</v>
      </c>
    </row>
    <row r="43" spans="2:5" ht="18.75">
      <c r="B43" s="1010" t="s">
        <v>186</v>
      </c>
      <c r="C43" s="499">
        <v>339</v>
      </c>
      <c r="D43" s="1053">
        <v>130</v>
      </c>
      <c r="E43" s="815">
        <f t="shared" si="0"/>
        <v>469</v>
      </c>
    </row>
    <row r="44" spans="2:5" ht="18.75">
      <c r="B44" s="1011" t="s">
        <v>27</v>
      </c>
      <c r="C44" s="499">
        <v>1545</v>
      </c>
      <c r="D44" s="1053">
        <v>737</v>
      </c>
      <c r="E44" s="815">
        <f t="shared" si="0"/>
        <v>2282</v>
      </c>
    </row>
    <row r="45" spans="2:5" ht="18.75">
      <c r="B45" s="1011" t="s">
        <v>28</v>
      </c>
      <c r="C45" s="499">
        <v>972</v>
      </c>
      <c r="D45" s="1053">
        <v>357</v>
      </c>
      <c r="E45" s="815">
        <f t="shared" si="0"/>
        <v>1329</v>
      </c>
    </row>
    <row r="46" spans="2:5" ht="18.75">
      <c r="B46" s="1011" t="s">
        <v>29</v>
      </c>
      <c r="C46" s="499">
        <v>532</v>
      </c>
      <c r="D46" s="1053">
        <v>217</v>
      </c>
      <c r="E46" s="815">
        <f t="shared" si="0"/>
        <v>749</v>
      </c>
    </row>
    <row r="47" spans="2:5" ht="19.5" thickBot="1">
      <c r="B47" s="1012" t="s">
        <v>30</v>
      </c>
      <c r="C47" s="775">
        <v>773</v>
      </c>
      <c r="D47" s="1054">
        <v>301</v>
      </c>
      <c r="E47" s="1056">
        <f t="shared" si="0"/>
        <v>1074</v>
      </c>
    </row>
    <row r="48" spans="2:5" ht="19.5" thickBot="1">
      <c r="B48" s="75" t="s">
        <v>14</v>
      </c>
      <c r="C48" s="444">
        <f>SUM(C42:C47)</f>
        <v>4507</v>
      </c>
      <c r="D48" s="446">
        <f>SUM(D42:D47)</f>
        <v>1869</v>
      </c>
      <c r="E48" s="446">
        <f>SUM(E42:E47)</f>
        <v>6376</v>
      </c>
    </row>
    <row r="49" ht="19.5" thickTop="1"/>
    <row r="50" spans="2:8" ht="18.75">
      <c r="B50" s="1166" t="s">
        <v>596</v>
      </c>
      <c r="C50" s="1166"/>
      <c r="D50" s="1166"/>
      <c r="E50" s="1166"/>
      <c r="F50" s="1166"/>
      <c r="G50" s="1166"/>
      <c r="H50" s="1166"/>
    </row>
    <row r="51" ht="19.5" thickBot="1"/>
    <row r="52" spans="2:5" ht="19.5" thickTop="1">
      <c r="B52" s="1210" t="s">
        <v>331</v>
      </c>
      <c r="C52" s="1192" t="s">
        <v>322</v>
      </c>
      <c r="D52" s="1196"/>
      <c r="E52" s="1363" t="s">
        <v>15</v>
      </c>
    </row>
    <row r="53" spans="2:5" ht="19.5" thickBot="1">
      <c r="B53" s="1362"/>
      <c r="C53" s="425" t="s">
        <v>179</v>
      </c>
      <c r="D53" s="430" t="s">
        <v>327</v>
      </c>
      <c r="E53" s="1364"/>
    </row>
    <row r="54" spans="2:5" ht="19.5" thickTop="1">
      <c r="B54" s="1057" t="s">
        <v>185</v>
      </c>
      <c r="C54" s="1051">
        <v>76</v>
      </c>
      <c r="D54" s="1061">
        <v>10</v>
      </c>
      <c r="E54" s="1055">
        <f aca="true" t="shared" si="1" ref="E54:E59">SUM(C54:D54)</f>
        <v>86</v>
      </c>
    </row>
    <row r="55" spans="2:5" ht="18.75">
      <c r="B55" s="1058" t="s">
        <v>186</v>
      </c>
      <c r="C55" s="499">
        <v>205</v>
      </c>
      <c r="D55" s="750">
        <v>25</v>
      </c>
      <c r="E55" s="815">
        <f t="shared" si="1"/>
        <v>230</v>
      </c>
    </row>
    <row r="56" spans="2:5" ht="18.75">
      <c r="B56" s="677" t="s">
        <v>27</v>
      </c>
      <c r="C56" s="499">
        <v>341</v>
      </c>
      <c r="D56" s="750">
        <v>121</v>
      </c>
      <c r="E56" s="815">
        <f t="shared" si="1"/>
        <v>462</v>
      </c>
    </row>
    <row r="57" spans="2:5" ht="18.75">
      <c r="B57" s="677" t="s">
        <v>28</v>
      </c>
      <c r="C57" s="499">
        <v>407</v>
      </c>
      <c r="D57" s="750">
        <v>6</v>
      </c>
      <c r="E57" s="815">
        <f t="shared" si="1"/>
        <v>413</v>
      </c>
    </row>
    <row r="58" spans="2:5" ht="18.75">
      <c r="B58" s="677" t="s">
        <v>29</v>
      </c>
      <c r="C58" s="499">
        <v>98</v>
      </c>
      <c r="D58" s="750">
        <v>3</v>
      </c>
      <c r="E58" s="815">
        <f t="shared" si="1"/>
        <v>101</v>
      </c>
    </row>
    <row r="59" spans="2:5" ht="19.5" thickBot="1">
      <c r="B59" s="1059" t="s">
        <v>30</v>
      </c>
      <c r="C59" s="775">
        <v>89</v>
      </c>
      <c r="D59" s="1062">
        <v>0</v>
      </c>
      <c r="E59" s="1056">
        <f t="shared" si="1"/>
        <v>89</v>
      </c>
    </row>
    <row r="60" spans="2:5" ht="19.5" thickBot="1">
      <c r="B60" s="84" t="s">
        <v>14</v>
      </c>
      <c r="C60" s="444">
        <f>SUM(C54:C59)</f>
        <v>1216</v>
      </c>
      <c r="D60" s="449">
        <f>SUM(D54:D59)</f>
        <v>165</v>
      </c>
      <c r="E60" s="446">
        <f>SUM(E54:E59)</f>
        <v>1381</v>
      </c>
    </row>
    <row r="61" ht="19.5" thickTop="1"/>
    <row r="62" spans="2:8" ht="18.75">
      <c r="B62" s="1166" t="s">
        <v>597</v>
      </c>
      <c r="C62" s="1166"/>
      <c r="D62" s="1166"/>
      <c r="E62" s="1166"/>
      <c r="F62" s="1166"/>
      <c r="G62" s="1166"/>
      <c r="H62" s="1166"/>
    </row>
    <row r="63" ht="19.5" thickBot="1"/>
    <row r="64" spans="2:5" ht="19.5" thickTop="1">
      <c r="B64" s="1210" t="s">
        <v>331</v>
      </c>
      <c r="C64" s="1192" t="s">
        <v>323</v>
      </c>
      <c r="D64" s="1196"/>
      <c r="E64" s="1363" t="s">
        <v>15</v>
      </c>
    </row>
    <row r="65" spans="2:5" ht="19.5" thickBot="1">
      <c r="B65" s="1362"/>
      <c r="C65" s="425" t="s">
        <v>179</v>
      </c>
      <c r="D65" s="430" t="s">
        <v>327</v>
      </c>
      <c r="E65" s="1364"/>
    </row>
    <row r="66" spans="2:5" ht="19.5" thickTop="1">
      <c r="B66" s="1057" t="s">
        <v>185</v>
      </c>
      <c r="C66" s="1051">
        <v>1289</v>
      </c>
      <c r="D66" s="1061">
        <v>1173</v>
      </c>
      <c r="E66" s="1055">
        <f aca="true" t="shared" si="2" ref="E66:E71">SUM(C66:D66)</f>
        <v>2462</v>
      </c>
    </row>
    <row r="67" spans="2:5" ht="18.75">
      <c r="B67" s="1058" t="s">
        <v>186</v>
      </c>
      <c r="C67" s="499">
        <v>713</v>
      </c>
      <c r="D67" s="750">
        <v>586</v>
      </c>
      <c r="E67" s="815">
        <f t="shared" si="2"/>
        <v>1299</v>
      </c>
    </row>
    <row r="68" spans="2:5" ht="18.75">
      <c r="B68" s="677" t="s">
        <v>27</v>
      </c>
      <c r="C68" s="499">
        <v>3395</v>
      </c>
      <c r="D68" s="750">
        <v>2506</v>
      </c>
      <c r="E68" s="815">
        <f t="shared" si="2"/>
        <v>5901</v>
      </c>
    </row>
    <row r="69" spans="2:5" ht="18.75">
      <c r="B69" s="677" t="s">
        <v>28</v>
      </c>
      <c r="C69" s="499">
        <v>2196</v>
      </c>
      <c r="D69" s="750">
        <v>1759</v>
      </c>
      <c r="E69" s="815">
        <f t="shared" si="2"/>
        <v>3955</v>
      </c>
    </row>
    <row r="70" spans="2:5" ht="18.75">
      <c r="B70" s="677" t="s">
        <v>29</v>
      </c>
      <c r="C70" s="499">
        <v>1439</v>
      </c>
      <c r="D70" s="750">
        <v>1099</v>
      </c>
      <c r="E70" s="815">
        <f t="shared" si="2"/>
        <v>2538</v>
      </c>
    </row>
    <row r="71" spans="2:5" ht="19.5" thickBot="1">
      <c r="B71" s="1059" t="s">
        <v>30</v>
      </c>
      <c r="C71" s="775">
        <v>1437</v>
      </c>
      <c r="D71" s="1062">
        <v>1074</v>
      </c>
      <c r="E71" s="1056">
        <f t="shared" si="2"/>
        <v>2511</v>
      </c>
    </row>
    <row r="72" spans="2:5" ht="19.5" thickBot="1">
      <c r="B72" s="84" t="s">
        <v>14</v>
      </c>
      <c r="C72" s="444">
        <f>SUM(C66:C71)</f>
        <v>10469</v>
      </c>
      <c r="D72" s="449">
        <f>SUM(D66:D71)</f>
        <v>8197</v>
      </c>
      <c r="E72" s="446">
        <f>SUM(E66:E71)</f>
        <v>18666</v>
      </c>
    </row>
    <row r="73" ht="19.5" thickTop="1"/>
    <row r="74" spans="2:8" ht="18.75">
      <c r="B74" s="1166" t="s">
        <v>598</v>
      </c>
      <c r="C74" s="1166"/>
      <c r="D74" s="1166"/>
      <c r="E74" s="1166"/>
      <c r="F74" s="1166"/>
      <c r="G74" s="1166"/>
      <c r="H74" s="1166"/>
    </row>
    <row r="75" ht="19.5" thickBot="1"/>
    <row r="76" spans="2:5" ht="19.5" thickTop="1">
      <c r="B76" s="1326" t="s">
        <v>331</v>
      </c>
      <c r="C76" s="1192" t="s">
        <v>324</v>
      </c>
      <c r="D76" s="1196"/>
      <c r="E76" s="1363" t="s">
        <v>15</v>
      </c>
    </row>
    <row r="77" spans="2:5" ht="19.5" thickBot="1">
      <c r="B77" s="1361"/>
      <c r="C77" s="425" t="s">
        <v>179</v>
      </c>
      <c r="D77" s="430" t="s">
        <v>327</v>
      </c>
      <c r="E77" s="1364"/>
    </row>
    <row r="78" spans="2:5" ht="19.5" thickTop="1">
      <c r="B78" s="1037" t="s">
        <v>185</v>
      </c>
      <c r="C78" s="1051">
        <v>1544</v>
      </c>
      <c r="D78" s="1061">
        <v>945</v>
      </c>
      <c r="E78" s="1055">
        <f aca="true" t="shared" si="3" ref="E78:E83">SUM(C78:D78)</f>
        <v>2489</v>
      </c>
    </row>
    <row r="79" spans="2:5" ht="18.75">
      <c r="B79" s="1010" t="s">
        <v>186</v>
      </c>
      <c r="C79" s="499">
        <v>187</v>
      </c>
      <c r="D79" s="750">
        <v>378</v>
      </c>
      <c r="E79" s="815">
        <f t="shared" si="3"/>
        <v>565</v>
      </c>
    </row>
    <row r="80" spans="2:5" ht="18.75">
      <c r="B80" s="1011" t="s">
        <v>27</v>
      </c>
      <c r="C80" s="499">
        <v>1884</v>
      </c>
      <c r="D80" s="750">
        <v>2982</v>
      </c>
      <c r="E80" s="815">
        <f t="shared" si="3"/>
        <v>4866</v>
      </c>
    </row>
    <row r="81" spans="2:5" ht="18.75">
      <c r="B81" s="1011" t="s">
        <v>28</v>
      </c>
      <c r="C81" s="499">
        <v>855</v>
      </c>
      <c r="D81" s="750">
        <v>1441</v>
      </c>
      <c r="E81" s="815">
        <f t="shared" si="3"/>
        <v>2296</v>
      </c>
    </row>
    <row r="82" spans="2:5" ht="18.75">
      <c r="B82" s="1011" t="s">
        <v>29</v>
      </c>
      <c r="C82" s="499">
        <v>210</v>
      </c>
      <c r="D82" s="750">
        <v>237</v>
      </c>
      <c r="E82" s="815">
        <f t="shared" si="3"/>
        <v>447</v>
      </c>
    </row>
    <row r="83" spans="2:5" ht="19.5" thickBot="1">
      <c r="B83" s="1012" t="s">
        <v>30</v>
      </c>
      <c r="C83" s="775">
        <v>272</v>
      </c>
      <c r="D83" s="1062">
        <v>739</v>
      </c>
      <c r="E83" s="1056">
        <f t="shared" si="3"/>
        <v>1011</v>
      </c>
    </row>
    <row r="84" spans="2:5" ht="19.5" thickBot="1">
      <c r="B84" s="75" t="s">
        <v>14</v>
      </c>
      <c r="C84" s="444">
        <f>SUM(C78:C83)</f>
        <v>4952</v>
      </c>
      <c r="D84" s="449">
        <f>SUM(D78:D83)</f>
        <v>6722</v>
      </c>
      <c r="E84" s="446">
        <f>SUM(E78:E83)</f>
        <v>11674</v>
      </c>
    </row>
    <row r="85" ht="19.5" thickTop="1"/>
    <row r="86" spans="2:7" ht="18.75">
      <c r="B86" s="1166" t="s">
        <v>599</v>
      </c>
      <c r="C86" s="1166"/>
      <c r="D86" s="1166"/>
      <c r="E86" s="1166"/>
      <c r="F86" s="1166"/>
      <c r="G86" s="1166"/>
    </row>
    <row r="87" ht="19.5" thickBot="1"/>
    <row r="88" spans="2:5" ht="19.5" thickTop="1">
      <c r="B88" s="1210" t="s">
        <v>331</v>
      </c>
      <c r="C88" s="1192" t="s">
        <v>332</v>
      </c>
      <c r="D88" s="1194"/>
      <c r="E88" s="1363" t="s">
        <v>15</v>
      </c>
    </row>
    <row r="89" spans="2:5" ht="19.5" thickBot="1">
      <c r="B89" s="1362"/>
      <c r="C89" s="425" t="s">
        <v>179</v>
      </c>
      <c r="D89" s="427" t="s">
        <v>327</v>
      </c>
      <c r="E89" s="1364"/>
    </row>
    <row r="90" spans="2:5" ht="19.5" thickTop="1">
      <c r="B90" s="1057" t="s">
        <v>185</v>
      </c>
      <c r="C90" s="1060">
        <v>387</v>
      </c>
      <c r="D90" s="1063">
        <v>334</v>
      </c>
      <c r="E90" s="1055">
        <f aca="true" t="shared" si="4" ref="E90:E95">SUM(C90:D90)</f>
        <v>721</v>
      </c>
    </row>
    <row r="91" spans="2:5" ht="18.75">
      <c r="B91" s="1058" t="s">
        <v>186</v>
      </c>
      <c r="C91" s="803">
        <v>2</v>
      </c>
      <c r="D91" s="1064">
        <v>6</v>
      </c>
      <c r="E91" s="815">
        <f t="shared" si="4"/>
        <v>8</v>
      </c>
    </row>
    <row r="92" spans="2:5" ht="18.75">
      <c r="B92" s="677" t="s">
        <v>27</v>
      </c>
      <c r="C92" s="803">
        <v>143</v>
      </c>
      <c r="D92" s="1064">
        <v>303</v>
      </c>
      <c r="E92" s="815">
        <f t="shared" si="4"/>
        <v>446</v>
      </c>
    </row>
    <row r="93" spans="2:5" ht="18.75">
      <c r="B93" s="677" t="s">
        <v>28</v>
      </c>
      <c r="C93" s="803">
        <v>88</v>
      </c>
      <c r="D93" s="1064">
        <v>73</v>
      </c>
      <c r="E93" s="815">
        <f t="shared" si="4"/>
        <v>161</v>
      </c>
    </row>
    <row r="94" spans="2:5" ht="18.75">
      <c r="B94" s="677" t="s">
        <v>29</v>
      </c>
      <c r="C94" s="803">
        <v>7</v>
      </c>
      <c r="D94" s="1064">
        <v>0</v>
      </c>
      <c r="E94" s="815">
        <f t="shared" si="4"/>
        <v>7</v>
      </c>
    </row>
    <row r="95" spans="2:5" ht="19.5" thickBot="1">
      <c r="B95" s="1059" t="s">
        <v>30</v>
      </c>
      <c r="C95" s="804">
        <v>0</v>
      </c>
      <c r="D95" s="1065">
        <v>12</v>
      </c>
      <c r="E95" s="1056">
        <f t="shared" si="4"/>
        <v>12</v>
      </c>
    </row>
    <row r="96" spans="2:5" ht="19.5" thickBot="1">
      <c r="B96" s="84" t="s">
        <v>14</v>
      </c>
      <c r="C96" s="103">
        <f>SUM(C90:C95)</f>
        <v>627</v>
      </c>
      <c r="D96" s="106">
        <f>SUM(D90:D95)</f>
        <v>728</v>
      </c>
      <c r="E96" s="446">
        <f>SUM(E90:E95)</f>
        <v>1355</v>
      </c>
    </row>
    <row r="97" ht="19.5" thickTop="1"/>
    <row r="98" spans="2:16" ht="18.75">
      <c r="B98" s="1166" t="s">
        <v>222</v>
      </c>
      <c r="C98" s="1166"/>
      <c r="D98" s="1166"/>
      <c r="E98" s="1166"/>
      <c r="F98" s="1166"/>
      <c r="G98" s="1166"/>
      <c r="H98" s="1166"/>
      <c r="I98" s="1166"/>
      <c r="J98" s="1166"/>
      <c r="K98" s="1166"/>
      <c r="L98" s="1166"/>
      <c r="M98" s="1166"/>
      <c r="N98" s="1166"/>
      <c r="O98" s="1166"/>
      <c r="P98" s="1166"/>
    </row>
  </sheetData>
  <sheetProtection/>
  <mergeCells count="28">
    <mergeCell ref="B98:P98"/>
    <mergeCell ref="B2:D2"/>
    <mergeCell ref="B13:E13"/>
    <mergeCell ref="B25:E25"/>
    <mergeCell ref="B38:H38"/>
    <mergeCell ref="B50:H50"/>
    <mergeCell ref="B88:B89"/>
    <mergeCell ref="C88:D88"/>
    <mergeCell ref="E40:E41"/>
    <mergeCell ref="E52:E53"/>
    <mergeCell ref="E64:E65"/>
    <mergeCell ref="E76:E77"/>
    <mergeCell ref="E88:E89"/>
    <mergeCell ref="B52:B53"/>
    <mergeCell ref="C52:D52"/>
    <mergeCell ref="B64:B65"/>
    <mergeCell ref="B86:G86"/>
    <mergeCell ref="B15:B16"/>
    <mergeCell ref="C15:E15"/>
    <mergeCell ref="B27:B28"/>
    <mergeCell ref="C27:E27"/>
    <mergeCell ref="B40:B41"/>
    <mergeCell ref="C40:D40"/>
    <mergeCell ref="C64:D64"/>
    <mergeCell ref="B76:B77"/>
    <mergeCell ref="C76:D76"/>
    <mergeCell ref="B62:H62"/>
    <mergeCell ref="B74:H7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B2:P48"/>
  <sheetViews>
    <sheetView rightToLeft="1" zoomScalePageLayoutView="0" workbookViewId="0" topLeftCell="A1">
      <selection activeCell="B48" sqref="B48:P48"/>
    </sheetView>
  </sheetViews>
  <sheetFormatPr defaultColWidth="9.140625" defaultRowHeight="15"/>
  <cols>
    <col min="1" max="1" width="9.140625" style="1" customWidth="1"/>
    <col min="2" max="2" width="33.140625" style="1" customWidth="1"/>
    <col min="3" max="4" width="19.7109375" style="1" customWidth="1"/>
    <col min="5" max="16384" width="9.140625" style="1" customWidth="1"/>
  </cols>
  <sheetData>
    <row r="2" ht="18.75">
      <c r="B2" s="2" t="s">
        <v>333</v>
      </c>
    </row>
    <row r="4" ht="18.75">
      <c r="B4" s="2" t="s">
        <v>607</v>
      </c>
    </row>
    <row r="5" ht="19.5" thickBot="1"/>
    <row r="6" spans="2:3" ht="20.25" thickBot="1" thickTop="1">
      <c r="B6" s="73" t="s">
        <v>318</v>
      </c>
      <c r="C6" s="1016" t="s">
        <v>23</v>
      </c>
    </row>
    <row r="7" spans="2:3" ht="18.75">
      <c r="B7" s="1066" t="s">
        <v>31</v>
      </c>
      <c r="C7" s="127">
        <v>0.127</v>
      </c>
    </row>
    <row r="8" spans="2:3" ht="18.75">
      <c r="B8" s="1011" t="s">
        <v>185</v>
      </c>
      <c r="C8" s="128">
        <v>0.328</v>
      </c>
    </row>
    <row r="9" spans="2:3" ht="18.75">
      <c r="B9" s="1010" t="s">
        <v>186</v>
      </c>
      <c r="C9" s="128">
        <v>0.102</v>
      </c>
    </row>
    <row r="10" spans="2:3" ht="18.75">
      <c r="B10" s="1011" t="s">
        <v>27</v>
      </c>
      <c r="C10" s="128">
        <v>0.207</v>
      </c>
    </row>
    <row r="11" spans="2:3" ht="18.75">
      <c r="B11" s="1011" t="s">
        <v>28</v>
      </c>
      <c r="C11" s="128">
        <v>0.067</v>
      </c>
    </row>
    <row r="12" spans="2:3" ht="18.75">
      <c r="B12" s="1011" t="s">
        <v>29</v>
      </c>
      <c r="C12" s="128">
        <v>0.124</v>
      </c>
    </row>
    <row r="13" spans="2:3" ht="19.5" thickBot="1">
      <c r="B13" s="1036" t="s">
        <v>30</v>
      </c>
      <c r="C13" s="129">
        <v>0.045</v>
      </c>
    </row>
    <row r="14" spans="2:3" ht="20.25" thickBot="1" thickTop="1">
      <c r="B14" s="602" t="s">
        <v>15</v>
      </c>
      <c r="C14" s="126">
        <f>SUM(C7:C13)</f>
        <v>1</v>
      </c>
    </row>
    <row r="15" ht="19.5" thickTop="1"/>
    <row r="16" ht="18.75">
      <c r="B16" s="2" t="s">
        <v>606</v>
      </c>
    </row>
    <row r="17" ht="19.5" thickBot="1"/>
    <row r="18" spans="2:3" ht="20.25" thickBot="1" thickTop="1">
      <c r="B18" s="1003" t="s">
        <v>318</v>
      </c>
      <c r="C18" s="243" t="s">
        <v>23</v>
      </c>
    </row>
    <row r="19" spans="2:3" ht="18.75">
      <c r="B19" s="1009" t="s">
        <v>31</v>
      </c>
      <c r="C19" s="127">
        <v>0.098</v>
      </c>
    </row>
    <row r="20" spans="2:3" ht="18.75">
      <c r="B20" s="1011" t="s">
        <v>185</v>
      </c>
      <c r="C20" s="128">
        <v>0.382</v>
      </c>
    </row>
    <row r="21" spans="2:3" ht="18.75">
      <c r="B21" s="1010" t="s">
        <v>186</v>
      </c>
      <c r="C21" s="128">
        <v>0.093</v>
      </c>
    </row>
    <row r="22" spans="2:3" ht="18.75">
      <c r="B22" s="1011" t="s">
        <v>27</v>
      </c>
      <c r="C22" s="128">
        <v>0.161</v>
      </c>
    </row>
    <row r="23" spans="2:3" ht="18.75">
      <c r="B23" s="1011" t="s">
        <v>28</v>
      </c>
      <c r="C23" s="128">
        <v>0.076</v>
      </c>
    </row>
    <row r="24" spans="2:3" ht="18.75">
      <c r="B24" s="1011" t="s">
        <v>29</v>
      </c>
      <c r="C24" s="128">
        <v>0.117</v>
      </c>
    </row>
    <row r="25" spans="2:3" ht="19.5" thickBot="1">
      <c r="B25" s="1036" t="s">
        <v>30</v>
      </c>
      <c r="C25" s="129">
        <v>0.074</v>
      </c>
    </row>
    <row r="26" spans="2:3" ht="20.25" thickBot="1" thickTop="1">
      <c r="B26" s="602" t="s">
        <v>15</v>
      </c>
      <c r="C26" s="126">
        <f>SUM(C19:C25)</f>
        <v>1.001</v>
      </c>
    </row>
    <row r="27" ht="19.5" thickTop="1"/>
    <row r="28" ht="18.75">
      <c r="B28" s="2" t="s">
        <v>604</v>
      </c>
    </row>
    <row r="29" ht="19.5" thickBot="1"/>
    <row r="30" spans="2:4" ht="19.5" thickTop="1">
      <c r="B30" s="991" t="s">
        <v>19</v>
      </c>
      <c r="C30" s="992" t="s">
        <v>22</v>
      </c>
      <c r="D30" s="993" t="s">
        <v>32</v>
      </c>
    </row>
    <row r="31" spans="2:4" ht="18.75">
      <c r="B31" s="1067" t="s">
        <v>20</v>
      </c>
      <c r="C31" s="573">
        <f>D31*C33</f>
        <v>3582.525</v>
      </c>
      <c r="D31" s="1034">
        <v>0.555</v>
      </c>
    </row>
    <row r="32" spans="2:4" ht="19.5" thickBot="1">
      <c r="B32" s="679" t="s">
        <v>21</v>
      </c>
      <c r="C32" s="574">
        <f>D32*C33</f>
        <v>2872.475</v>
      </c>
      <c r="D32" s="129">
        <v>0.445</v>
      </c>
    </row>
    <row r="33" spans="2:4" ht="20.25" thickBot="1" thickTop="1">
      <c r="B33" s="1004" t="s">
        <v>15</v>
      </c>
      <c r="C33" s="596">
        <v>6455</v>
      </c>
      <c r="D33" s="1002">
        <f>SUM(D31:D32)</f>
        <v>1</v>
      </c>
    </row>
    <row r="34" ht="19.5" thickTop="1"/>
    <row r="35" ht="18.75">
      <c r="B35" s="2" t="s">
        <v>334</v>
      </c>
    </row>
    <row r="36" ht="18.75">
      <c r="B36" s="2" t="s">
        <v>605</v>
      </c>
    </row>
    <row r="37" ht="19.5" thickBot="1">
      <c r="B37" s="2"/>
    </row>
    <row r="38" spans="2:3" ht="20.25" thickBot="1" thickTop="1">
      <c r="B38" s="994" t="s">
        <v>318</v>
      </c>
      <c r="C38" s="900" t="s">
        <v>23</v>
      </c>
    </row>
    <row r="39" spans="2:3" ht="18.75">
      <c r="B39" s="1009" t="s">
        <v>31</v>
      </c>
      <c r="C39" s="127">
        <v>0.102</v>
      </c>
    </row>
    <row r="40" spans="2:3" ht="18.75">
      <c r="B40" s="1011" t="s">
        <v>185</v>
      </c>
      <c r="C40" s="128">
        <v>0.35</v>
      </c>
    </row>
    <row r="41" spans="2:3" ht="18.75">
      <c r="B41" s="1010" t="s">
        <v>186</v>
      </c>
      <c r="C41" s="128">
        <v>0.078</v>
      </c>
    </row>
    <row r="42" spans="2:3" ht="18.75">
      <c r="B42" s="1011" t="s">
        <v>27</v>
      </c>
      <c r="C42" s="128">
        <v>0.217</v>
      </c>
    </row>
    <row r="43" spans="2:3" ht="18.75">
      <c r="B43" s="1011" t="s">
        <v>28</v>
      </c>
      <c r="C43" s="128">
        <v>0.06</v>
      </c>
    </row>
    <row r="44" spans="2:3" ht="18.75">
      <c r="B44" s="1011" t="s">
        <v>29</v>
      </c>
      <c r="C44" s="128">
        <v>0.127</v>
      </c>
    </row>
    <row r="45" spans="2:3" ht="19.5" thickBot="1">
      <c r="B45" s="1036" t="s">
        <v>30</v>
      </c>
      <c r="C45" s="129">
        <v>0.066</v>
      </c>
    </row>
    <row r="46" spans="2:3" ht="20.25" thickBot="1" thickTop="1">
      <c r="B46" s="1004" t="s">
        <v>15</v>
      </c>
      <c r="C46" s="1002">
        <f>SUM(C39:C45)</f>
        <v>1</v>
      </c>
    </row>
    <row r="47" ht="19.5" thickTop="1"/>
    <row r="48" spans="2:16" ht="18.75">
      <c r="B48" s="1166" t="s">
        <v>222</v>
      </c>
      <c r="C48" s="1166"/>
      <c r="D48" s="1166"/>
      <c r="E48" s="1166"/>
      <c r="F48" s="1166"/>
      <c r="G48" s="1166"/>
      <c r="H48" s="1166"/>
      <c r="I48" s="1166"/>
      <c r="J48" s="1166"/>
      <c r="K48" s="1166"/>
      <c r="L48" s="1166"/>
      <c r="M48" s="1166"/>
      <c r="N48" s="1166"/>
      <c r="O48" s="1166"/>
      <c r="P48" s="1166"/>
    </row>
  </sheetData>
  <sheetProtection/>
  <mergeCells count="1">
    <mergeCell ref="B48:P4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2:P120"/>
  <sheetViews>
    <sheetView rightToLeft="1" zoomScalePageLayoutView="0" workbookViewId="0" topLeftCell="A1">
      <selection activeCell="B120" sqref="B120:P120"/>
    </sheetView>
  </sheetViews>
  <sheetFormatPr defaultColWidth="9.140625" defaultRowHeight="15"/>
  <cols>
    <col min="1" max="1" width="9.140625" style="1" customWidth="1"/>
    <col min="2" max="2" width="40.57421875" style="1" customWidth="1"/>
    <col min="3" max="14" width="20.7109375" style="1" customWidth="1"/>
    <col min="15" max="16384" width="9.140625" style="1" customWidth="1"/>
  </cols>
  <sheetData>
    <row r="2" ht="18.75">
      <c r="B2" s="2" t="s">
        <v>335</v>
      </c>
    </row>
    <row r="4" ht="18.75">
      <c r="B4" s="2" t="s">
        <v>610</v>
      </c>
    </row>
    <row r="5" ht="19.5" thickBot="1">
      <c r="B5" s="2"/>
    </row>
    <row r="6" spans="2:3" ht="20.25" thickBot="1" thickTop="1">
      <c r="B6" s="994" t="s">
        <v>318</v>
      </c>
      <c r="C6" s="1017" t="s">
        <v>326</v>
      </c>
    </row>
    <row r="7" spans="2:3" ht="18.75">
      <c r="B7" s="1039" t="s">
        <v>31</v>
      </c>
      <c r="C7" s="1068">
        <v>40</v>
      </c>
    </row>
    <row r="8" spans="2:3" ht="18.75">
      <c r="B8" s="1042" t="s">
        <v>185</v>
      </c>
      <c r="C8" s="1069">
        <v>103</v>
      </c>
    </row>
    <row r="9" spans="2:3" ht="18.75">
      <c r="B9" s="1041" t="s">
        <v>186</v>
      </c>
      <c r="C9" s="1069">
        <v>32</v>
      </c>
    </row>
    <row r="10" spans="2:3" ht="18.75">
      <c r="B10" s="1042" t="s">
        <v>27</v>
      </c>
      <c r="C10" s="1069">
        <v>65</v>
      </c>
    </row>
    <row r="11" spans="2:3" ht="18.75">
      <c r="B11" s="1042" t="s">
        <v>28</v>
      </c>
      <c r="C11" s="1069">
        <v>21</v>
      </c>
    </row>
    <row r="12" spans="2:3" ht="18.75">
      <c r="B12" s="1042" t="s">
        <v>29</v>
      </c>
      <c r="C12" s="1069">
        <v>39</v>
      </c>
    </row>
    <row r="13" spans="2:3" ht="19.5" thickBot="1">
      <c r="B13" s="1043" t="s">
        <v>30</v>
      </c>
      <c r="C13" s="1070">
        <v>14</v>
      </c>
    </row>
    <row r="14" spans="2:3" ht="19.5" thickBot="1">
      <c r="B14" s="1018" t="s">
        <v>14</v>
      </c>
      <c r="C14" s="1019">
        <f>SUM(C7:C13)</f>
        <v>314</v>
      </c>
    </row>
    <row r="15" ht="19.5" thickTop="1"/>
    <row r="16" ht="18.75">
      <c r="B16" s="2" t="s">
        <v>611</v>
      </c>
    </row>
    <row r="17" ht="19.5" thickBot="1"/>
    <row r="18" spans="2:5" ht="19.5" thickTop="1">
      <c r="B18" s="1355" t="s">
        <v>318</v>
      </c>
      <c r="C18" s="1357" t="s">
        <v>19</v>
      </c>
      <c r="D18" s="1358"/>
      <c r="E18" s="1359"/>
    </row>
    <row r="19" spans="2:5" ht="19.5" thickBot="1">
      <c r="B19" s="1356"/>
      <c r="C19" s="1006" t="s">
        <v>179</v>
      </c>
      <c r="D19" s="1007" t="s">
        <v>327</v>
      </c>
      <c r="E19" s="1008" t="s">
        <v>15</v>
      </c>
    </row>
    <row r="20" spans="2:5" ht="18.75">
      <c r="B20" s="1009" t="s">
        <v>31</v>
      </c>
      <c r="C20" s="495">
        <v>323</v>
      </c>
      <c r="D20" s="132">
        <v>334</v>
      </c>
      <c r="E20" s="814">
        <f aca="true" t="shared" si="0" ref="E20:E26">SUM(C20:D20)</f>
        <v>657</v>
      </c>
    </row>
    <row r="21" spans="2:5" ht="18.75">
      <c r="B21" s="1011" t="s">
        <v>185</v>
      </c>
      <c r="C21" s="499">
        <v>1059</v>
      </c>
      <c r="D21" s="501">
        <v>1201</v>
      </c>
      <c r="E21" s="815">
        <f t="shared" si="0"/>
        <v>2260</v>
      </c>
    </row>
    <row r="22" spans="2:5" ht="18.75">
      <c r="B22" s="1010" t="s">
        <v>186</v>
      </c>
      <c r="C22" s="499">
        <v>200</v>
      </c>
      <c r="D22" s="501">
        <v>304</v>
      </c>
      <c r="E22" s="815">
        <f t="shared" si="0"/>
        <v>504</v>
      </c>
    </row>
    <row r="23" spans="2:5" ht="18.75">
      <c r="B23" s="1011" t="s">
        <v>27</v>
      </c>
      <c r="C23" s="499">
        <v>579</v>
      </c>
      <c r="D23" s="501">
        <v>823</v>
      </c>
      <c r="E23" s="815">
        <f t="shared" si="0"/>
        <v>1402</v>
      </c>
    </row>
    <row r="24" spans="2:5" ht="18.75">
      <c r="B24" s="1011" t="s">
        <v>28</v>
      </c>
      <c r="C24" s="499">
        <v>191</v>
      </c>
      <c r="D24" s="501">
        <v>199</v>
      </c>
      <c r="E24" s="815">
        <f t="shared" si="0"/>
        <v>390</v>
      </c>
    </row>
    <row r="25" spans="2:5" ht="18.75">
      <c r="B25" s="1011" t="s">
        <v>29</v>
      </c>
      <c r="C25" s="499">
        <v>379</v>
      </c>
      <c r="D25" s="501">
        <v>439</v>
      </c>
      <c r="E25" s="815">
        <f t="shared" si="0"/>
        <v>818</v>
      </c>
    </row>
    <row r="26" spans="2:5" ht="19.5" thickBot="1">
      <c r="B26" s="1012" t="s">
        <v>30</v>
      </c>
      <c r="C26" s="775">
        <v>145</v>
      </c>
      <c r="D26" s="138">
        <v>279</v>
      </c>
      <c r="E26" s="816">
        <f t="shared" si="0"/>
        <v>424</v>
      </c>
    </row>
    <row r="27" spans="2:5" ht="19.5" thickBot="1">
      <c r="B27" s="1013" t="s">
        <v>14</v>
      </c>
      <c r="C27" s="829">
        <f>SUM(C20:C26)</f>
        <v>2876</v>
      </c>
      <c r="D27" s="829">
        <f>SUM(D20:D26)</f>
        <v>3579</v>
      </c>
      <c r="E27" s="829">
        <f>SUM(E20:E26)</f>
        <v>6455</v>
      </c>
    </row>
    <row r="28" ht="19.5" thickTop="1"/>
    <row r="29" ht="18.75">
      <c r="B29" s="2" t="s">
        <v>612</v>
      </c>
    </row>
    <row r="30" ht="19.5" thickBot="1"/>
    <row r="31" spans="2:5" ht="19.5" thickTop="1">
      <c r="B31" s="1355" t="s">
        <v>318</v>
      </c>
      <c r="C31" s="1357" t="s">
        <v>328</v>
      </c>
      <c r="D31" s="1358"/>
      <c r="E31" s="1359"/>
    </row>
    <row r="32" spans="2:5" ht="19.5" thickBot="1">
      <c r="B32" s="1365"/>
      <c r="C32" s="1071" t="s">
        <v>329</v>
      </c>
      <c r="D32" s="1071" t="s">
        <v>330</v>
      </c>
      <c r="E32" s="1008" t="s">
        <v>15</v>
      </c>
    </row>
    <row r="33" spans="2:5" ht="18.75">
      <c r="B33" s="1009" t="s">
        <v>31</v>
      </c>
      <c r="C33" s="131">
        <v>72</v>
      </c>
      <c r="D33" s="131">
        <v>585</v>
      </c>
      <c r="E33" s="814">
        <f>SUM(C33:D33)</f>
        <v>657</v>
      </c>
    </row>
    <row r="34" spans="2:5" ht="18.75">
      <c r="B34" s="1011" t="s">
        <v>185</v>
      </c>
      <c r="C34" s="1072">
        <v>282</v>
      </c>
      <c r="D34" s="1072">
        <v>1978</v>
      </c>
      <c r="E34" s="815">
        <f aca="true" t="shared" si="1" ref="E34:E39">SUM(C34:D34)</f>
        <v>2260</v>
      </c>
    </row>
    <row r="35" spans="2:5" ht="18.75">
      <c r="B35" s="1010" t="s">
        <v>186</v>
      </c>
      <c r="C35" s="1072">
        <v>78</v>
      </c>
      <c r="D35" s="1072">
        <v>426</v>
      </c>
      <c r="E35" s="815">
        <f t="shared" si="1"/>
        <v>504</v>
      </c>
    </row>
    <row r="36" spans="2:5" ht="18.75">
      <c r="B36" s="1011" t="s">
        <v>27</v>
      </c>
      <c r="C36" s="1072">
        <v>152</v>
      </c>
      <c r="D36" s="1072">
        <v>1250</v>
      </c>
      <c r="E36" s="815">
        <f t="shared" si="1"/>
        <v>1402</v>
      </c>
    </row>
    <row r="37" spans="2:5" ht="18.75">
      <c r="B37" s="1011" t="s">
        <v>28</v>
      </c>
      <c r="C37" s="1072">
        <v>51</v>
      </c>
      <c r="D37" s="1072">
        <v>339</v>
      </c>
      <c r="E37" s="815">
        <f t="shared" si="1"/>
        <v>390</v>
      </c>
    </row>
    <row r="38" spans="2:5" ht="18.75">
      <c r="B38" s="1011" t="s">
        <v>29</v>
      </c>
      <c r="C38" s="1072">
        <v>76</v>
      </c>
      <c r="D38" s="1072">
        <v>742</v>
      </c>
      <c r="E38" s="815">
        <f t="shared" si="1"/>
        <v>818</v>
      </c>
    </row>
    <row r="39" spans="2:5" ht="19.5" thickBot="1">
      <c r="B39" s="1012" t="s">
        <v>30</v>
      </c>
      <c r="C39" s="137">
        <v>40</v>
      </c>
      <c r="D39" s="137">
        <v>384</v>
      </c>
      <c r="E39" s="816">
        <f t="shared" si="1"/>
        <v>424</v>
      </c>
    </row>
    <row r="40" spans="2:5" ht="19.5" thickBot="1">
      <c r="B40" s="1013" t="s">
        <v>14</v>
      </c>
      <c r="C40" s="211">
        <f>SUM(C33:C39)</f>
        <v>751</v>
      </c>
      <c r="D40" s="211">
        <f>SUM(D33:D39)</f>
        <v>5704</v>
      </c>
      <c r="E40" s="828">
        <f>SUM(E33:E39)</f>
        <v>6455</v>
      </c>
    </row>
    <row r="41" ht="19.5" thickTop="1"/>
    <row r="42" ht="18.75">
      <c r="B42" s="2" t="s">
        <v>613</v>
      </c>
    </row>
    <row r="43" ht="19.5" thickBot="1"/>
    <row r="44" spans="2:5" ht="19.5" thickTop="1">
      <c r="B44" s="1210" t="s">
        <v>336</v>
      </c>
      <c r="C44" s="1366" t="s">
        <v>337</v>
      </c>
      <c r="D44" s="1366"/>
      <c r="E44" s="1367" t="s">
        <v>15</v>
      </c>
    </row>
    <row r="45" spans="2:5" ht="19.5" thickBot="1">
      <c r="B45" s="1211"/>
      <c r="C45" s="1020" t="s">
        <v>179</v>
      </c>
      <c r="D45" s="1020" t="s">
        <v>327</v>
      </c>
      <c r="E45" s="1368"/>
    </row>
    <row r="46" spans="2:5" ht="18.75">
      <c r="B46" s="1085" t="s">
        <v>31</v>
      </c>
      <c r="C46" s="1077">
        <v>0</v>
      </c>
      <c r="D46" s="1081">
        <v>0</v>
      </c>
      <c r="E46" s="30">
        <f>SUM(C46:D46)</f>
        <v>0</v>
      </c>
    </row>
    <row r="47" spans="2:5" ht="18.75">
      <c r="B47" s="1086" t="s">
        <v>185</v>
      </c>
      <c r="C47" s="1078">
        <v>0</v>
      </c>
      <c r="D47" s="1082">
        <v>0</v>
      </c>
      <c r="E47" s="32">
        <f aca="true" t="shared" si="2" ref="E47:E52">SUM(C47:D47)</f>
        <v>0</v>
      </c>
    </row>
    <row r="48" spans="2:5" ht="18.75">
      <c r="B48" s="1087" t="s">
        <v>186</v>
      </c>
      <c r="C48" s="1079">
        <v>0</v>
      </c>
      <c r="D48" s="1083">
        <v>0</v>
      </c>
      <c r="E48" s="32">
        <f t="shared" si="2"/>
        <v>0</v>
      </c>
    </row>
    <row r="49" spans="2:5" ht="18.75">
      <c r="B49" s="1086" t="s">
        <v>27</v>
      </c>
      <c r="C49" s="1078">
        <v>5</v>
      </c>
      <c r="D49" s="1082">
        <v>27</v>
      </c>
      <c r="E49" s="32">
        <f t="shared" si="2"/>
        <v>32</v>
      </c>
    </row>
    <row r="50" spans="2:5" ht="18.75">
      <c r="B50" s="1086" t="s">
        <v>28</v>
      </c>
      <c r="C50" s="1078">
        <v>1</v>
      </c>
      <c r="D50" s="1082">
        <v>0</v>
      </c>
      <c r="E50" s="32">
        <f t="shared" si="2"/>
        <v>1</v>
      </c>
    </row>
    <row r="51" spans="2:5" ht="18.75">
      <c r="B51" s="1086" t="s">
        <v>29</v>
      </c>
      <c r="C51" s="1078">
        <v>0</v>
      </c>
      <c r="D51" s="1082">
        <v>0</v>
      </c>
      <c r="E51" s="32">
        <f t="shared" si="2"/>
        <v>0</v>
      </c>
    </row>
    <row r="52" spans="2:5" ht="19.5" thickBot="1">
      <c r="B52" s="1088" t="s">
        <v>30</v>
      </c>
      <c r="C52" s="1080">
        <v>0</v>
      </c>
      <c r="D52" s="1084">
        <v>0</v>
      </c>
      <c r="E52" s="34">
        <f t="shared" si="2"/>
        <v>0</v>
      </c>
    </row>
    <row r="53" spans="2:5" ht="19.5" thickBot="1">
      <c r="B53" s="98" t="s">
        <v>14</v>
      </c>
      <c r="C53" s="906">
        <f>SUM(C46:C52)</f>
        <v>6</v>
      </c>
      <c r="D53" s="905">
        <f>SUM(D46:D52)</f>
        <v>27</v>
      </c>
      <c r="E53" s="109">
        <f>SUM(E46:E52)</f>
        <v>33</v>
      </c>
    </row>
    <row r="54" ht="19.5" thickTop="1"/>
    <row r="55" ht="18.75">
      <c r="B55" s="2" t="s">
        <v>614</v>
      </c>
    </row>
    <row r="56" ht="19.5" thickBot="1"/>
    <row r="57" spans="2:5" ht="19.5" thickTop="1">
      <c r="B57" s="1210" t="s">
        <v>336</v>
      </c>
      <c r="C57" s="1192" t="s">
        <v>321</v>
      </c>
      <c r="D57" s="1194"/>
      <c r="E57" s="1367" t="s">
        <v>15</v>
      </c>
    </row>
    <row r="58" spans="2:5" ht="19.5" thickBot="1">
      <c r="B58" s="1211"/>
      <c r="C58" s="1021" t="s">
        <v>179</v>
      </c>
      <c r="D58" s="1022" t="s">
        <v>327</v>
      </c>
      <c r="E58" s="1368"/>
    </row>
    <row r="59" spans="2:5" ht="18.75">
      <c r="B59" s="1073" t="s">
        <v>31</v>
      </c>
      <c r="C59" s="496">
        <v>237</v>
      </c>
      <c r="D59" s="132">
        <v>81</v>
      </c>
      <c r="E59" s="814">
        <f aca="true" t="shared" si="3" ref="E59:E65">SUM(C59:D59)</f>
        <v>318</v>
      </c>
    </row>
    <row r="60" spans="2:5" ht="18.75">
      <c r="B60" s="1074" t="s">
        <v>185</v>
      </c>
      <c r="C60" s="500">
        <v>1144</v>
      </c>
      <c r="D60" s="501">
        <v>648</v>
      </c>
      <c r="E60" s="815">
        <f t="shared" si="3"/>
        <v>1792</v>
      </c>
    </row>
    <row r="61" spans="2:5" ht="18.75">
      <c r="B61" s="1075" t="s">
        <v>186</v>
      </c>
      <c r="C61" s="500">
        <v>180</v>
      </c>
      <c r="D61" s="501">
        <v>112</v>
      </c>
      <c r="E61" s="815">
        <f t="shared" si="3"/>
        <v>292</v>
      </c>
    </row>
    <row r="62" spans="2:5" ht="18.75">
      <c r="B62" s="1074" t="s">
        <v>27</v>
      </c>
      <c r="C62" s="500">
        <v>1282</v>
      </c>
      <c r="D62" s="501">
        <v>487</v>
      </c>
      <c r="E62" s="815">
        <f t="shared" si="3"/>
        <v>1769</v>
      </c>
    </row>
    <row r="63" spans="2:5" ht="18.75">
      <c r="B63" s="1074" t="s">
        <v>28</v>
      </c>
      <c r="C63" s="500">
        <v>245</v>
      </c>
      <c r="D63" s="501">
        <v>117</v>
      </c>
      <c r="E63" s="815">
        <f t="shared" si="3"/>
        <v>362</v>
      </c>
    </row>
    <row r="64" spans="2:5" ht="18.75">
      <c r="B64" s="1074" t="s">
        <v>29</v>
      </c>
      <c r="C64" s="500">
        <v>278</v>
      </c>
      <c r="D64" s="501">
        <v>280</v>
      </c>
      <c r="E64" s="815">
        <f t="shared" si="3"/>
        <v>558</v>
      </c>
    </row>
    <row r="65" spans="2:5" ht="19.5" thickBot="1">
      <c r="B65" s="1076" t="s">
        <v>30</v>
      </c>
      <c r="C65" s="940">
        <v>164</v>
      </c>
      <c r="D65" s="138">
        <v>93</v>
      </c>
      <c r="E65" s="816">
        <f t="shared" si="3"/>
        <v>257</v>
      </c>
    </row>
    <row r="66" spans="2:5" ht="19.5" thickBot="1">
      <c r="B66" s="75" t="s">
        <v>14</v>
      </c>
      <c r="C66" s="444">
        <f>SUM(C59:C65)</f>
        <v>3530</v>
      </c>
      <c r="D66" s="448">
        <f>SUM(D59:D65)</f>
        <v>1818</v>
      </c>
      <c r="E66" s="240">
        <f>SUM(E59:E65)</f>
        <v>5348</v>
      </c>
    </row>
    <row r="67" ht="19.5" thickTop="1"/>
    <row r="68" ht="18.75">
      <c r="B68" s="2" t="s">
        <v>615</v>
      </c>
    </row>
    <row r="69" ht="19.5" thickBot="1"/>
    <row r="70" spans="2:5" ht="19.5" thickTop="1">
      <c r="B70" s="1210" t="s">
        <v>336</v>
      </c>
      <c r="C70" s="1193" t="s">
        <v>322</v>
      </c>
      <c r="D70" s="1193"/>
      <c r="E70" s="1367" t="s">
        <v>15</v>
      </c>
    </row>
    <row r="71" spans="2:5" ht="19.5" thickBot="1">
      <c r="B71" s="1211"/>
      <c r="C71" s="1023" t="s">
        <v>179</v>
      </c>
      <c r="D71" s="1024" t="s">
        <v>327</v>
      </c>
      <c r="E71" s="1368"/>
    </row>
    <row r="72" spans="2:5" ht="18.75">
      <c r="B72" s="1073" t="s">
        <v>31</v>
      </c>
      <c r="C72" s="496">
        <v>0</v>
      </c>
      <c r="D72" s="132">
        <v>0</v>
      </c>
      <c r="E72" s="814">
        <f>SUM(C72:D72)</f>
        <v>0</v>
      </c>
    </row>
    <row r="73" spans="2:5" ht="18.75">
      <c r="B73" s="1074" t="s">
        <v>185</v>
      </c>
      <c r="C73" s="500">
        <v>44</v>
      </c>
      <c r="D73" s="501">
        <v>0</v>
      </c>
      <c r="E73" s="815">
        <f aca="true" t="shared" si="4" ref="E73:E78">SUM(C73:D73)</f>
        <v>44</v>
      </c>
    </row>
    <row r="74" spans="2:5" ht="18.75">
      <c r="B74" s="1075" t="s">
        <v>186</v>
      </c>
      <c r="C74" s="500">
        <v>0</v>
      </c>
      <c r="D74" s="501">
        <v>0</v>
      </c>
      <c r="E74" s="815">
        <f t="shared" si="4"/>
        <v>0</v>
      </c>
    </row>
    <row r="75" spans="2:5" ht="18.75">
      <c r="B75" s="1074" t="s">
        <v>27</v>
      </c>
      <c r="C75" s="500">
        <v>0</v>
      </c>
      <c r="D75" s="501">
        <v>0</v>
      </c>
      <c r="E75" s="815">
        <f t="shared" si="4"/>
        <v>0</v>
      </c>
    </row>
    <row r="76" spans="2:5" ht="18.75">
      <c r="B76" s="1074" t="s">
        <v>28</v>
      </c>
      <c r="C76" s="500">
        <v>45</v>
      </c>
      <c r="D76" s="501">
        <v>0</v>
      </c>
      <c r="E76" s="815">
        <f t="shared" si="4"/>
        <v>45</v>
      </c>
    </row>
    <row r="77" spans="2:5" ht="18.75">
      <c r="B77" s="1074" t="s">
        <v>29</v>
      </c>
      <c r="C77" s="500">
        <v>0</v>
      </c>
      <c r="D77" s="501">
        <v>0</v>
      </c>
      <c r="E77" s="815">
        <f t="shared" si="4"/>
        <v>0</v>
      </c>
    </row>
    <row r="78" spans="2:5" ht="19.5" thickBot="1">
      <c r="B78" s="1076" t="s">
        <v>30</v>
      </c>
      <c r="C78" s="940">
        <v>0</v>
      </c>
      <c r="D78" s="138">
        <v>0</v>
      </c>
      <c r="E78" s="816">
        <f t="shared" si="4"/>
        <v>0</v>
      </c>
    </row>
    <row r="79" spans="2:5" ht="19.5" thickBot="1">
      <c r="B79" s="75" t="s">
        <v>14</v>
      </c>
      <c r="C79" s="444">
        <f>SUM(C72:C78)</f>
        <v>89</v>
      </c>
      <c r="D79" s="448">
        <f>SUM(D72:D78)</f>
        <v>0</v>
      </c>
      <c r="E79" s="240">
        <f>SUM(E72:E78)</f>
        <v>89</v>
      </c>
    </row>
    <row r="80" ht="19.5" thickTop="1"/>
    <row r="81" ht="18.75">
      <c r="B81" s="2" t="s">
        <v>616</v>
      </c>
    </row>
    <row r="82" ht="19.5" thickBot="1"/>
    <row r="83" spans="2:5" ht="19.5" thickTop="1">
      <c r="B83" s="1210" t="s">
        <v>336</v>
      </c>
      <c r="C83" s="1192" t="s">
        <v>323</v>
      </c>
      <c r="D83" s="1194"/>
      <c r="E83" s="1367" t="s">
        <v>15</v>
      </c>
    </row>
    <row r="84" spans="2:5" ht="19.5" thickBot="1">
      <c r="B84" s="1211"/>
      <c r="C84" s="1021" t="s">
        <v>179</v>
      </c>
      <c r="D84" s="1022" t="s">
        <v>327</v>
      </c>
      <c r="E84" s="1368"/>
    </row>
    <row r="85" spans="2:5" ht="18.75">
      <c r="B85" s="1073" t="s">
        <v>31</v>
      </c>
      <c r="C85" s="496">
        <v>1309</v>
      </c>
      <c r="D85" s="132">
        <v>687</v>
      </c>
      <c r="E85" s="814">
        <f>SUM(C85:D85)</f>
        <v>1996</v>
      </c>
    </row>
    <row r="86" spans="2:5" ht="18.75">
      <c r="B86" s="1074" t="s">
        <v>185</v>
      </c>
      <c r="C86" s="500">
        <v>5287</v>
      </c>
      <c r="D86" s="501">
        <v>3626</v>
      </c>
      <c r="E86" s="815">
        <f aca="true" t="shared" si="5" ref="E86:E91">SUM(C86:D86)</f>
        <v>8913</v>
      </c>
    </row>
    <row r="87" spans="2:5" ht="18.75">
      <c r="B87" s="1075" t="s">
        <v>186</v>
      </c>
      <c r="C87" s="500">
        <v>804</v>
      </c>
      <c r="D87" s="501">
        <v>703</v>
      </c>
      <c r="E87" s="815">
        <f t="shared" si="5"/>
        <v>1507</v>
      </c>
    </row>
    <row r="88" spans="2:5" ht="18.75">
      <c r="B88" s="1074" t="s">
        <v>27</v>
      </c>
      <c r="C88" s="500">
        <v>2563</v>
      </c>
      <c r="D88" s="501">
        <v>1787</v>
      </c>
      <c r="E88" s="815">
        <f t="shared" si="5"/>
        <v>4350</v>
      </c>
    </row>
    <row r="89" spans="2:5" ht="18.75">
      <c r="B89" s="1074" t="s">
        <v>28</v>
      </c>
      <c r="C89" s="500">
        <v>979</v>
      </c>
      <c r="D89" s="501">
        <v>962</v>
      </c>
      <c r="E89" s="815">
        <f t="shared" si="5"/>
        <v>1941</v>
      </c>
    </row>
    <row r="90" spans="2:5" ht="18.75">
      <c r="B90" s="1074" t="s">
        <v>29</v>
      </c>
      <c r="C90" s="500">
        <v>1721</v>
      </c>
      <c r="D90" s="501">
        <v>1205</v>
      </c>
      <c r="E90" s="815">
        <f t="shared" si="5"/>
        <v>2926</v>
      </c>
    </row>
    <row r="91" spans="2:5" ht="19.5" thickBot="1">
      <c r="B91" s="1076" t="s">
        <v>30</v>
      </c>
      <c r="C91" s="940">
        <v>782</v>
      </c>
      <c r="D91" s="138">
        <v>680</v>
      </c>
      <c r="E91" s="816">
        <f t="shared" si="5"/>
        <v>1462</v>
      </c>
    </row>
    <row r="92" spans="2:5" ht="19.5" thickBot="1">
      <c r="B92" s="75" t="s">
        <v>14</v>
      </c>
      <c r="C92" s="444">
        <f>SUM(C85:C91)</f>
        <v>13445</v>
      </c>
      <c r="D92" s="448">
        <f>SUM(D85:D91)</f>
        <v>9650</v>
      </c>
      <c r="E92" s="240">
        <f>SUM(E85:E91)</f>
        <v>23095</v>
      </c>
    </row>
    <row r="93" ht="19.5" thickTop="1"/>
    <row r="94" ht="18.75">
      <c r="B94" s="2" t="s">
        <v>617</v>
      </c>
    </row>
    <row r="95" ht="19.5" thickBot="1"/>
    <row r="96" spans="2:5" ht="19.5" thickTop="1">
      <c r="B96" s="1210" t="s">
        <v>336</v>
      </c>
      <c r="C96" s="1193" t="s">
        <v>324</v>
      </c>
      <c r="D96" s="1193"/>
      <c r="E96" s="1367" t="s">
        <v>15</v>
      </c>
    </row>
    <row r="97" spans="2:5" ht="19.5" thickBot="1">
      <c r="B97" s="1211"/>
      <c r="C97" s="1023" t="s">
        <v>179</v>
      </c>
      <c r="D97" s="1024" t="s">
        <v>327</v>
      </c>
      <c r="E97" s="1368"/>
    </row>
    <row r="98" spans="2:5" ht="18.75">
      <c r="B98" s="1073" t="s">
        <v>31</v>
      </c>
      <c r="C98" s="496">
        <v>166</v>
      </c>
      <c r="D98" s="132">
        <v>140</v>
      </c>
      <c r="E98" s="814">
        <f>SUM(C98:D98)</f>
        <v>306</v>
      </c>
    </row>
    <row r="99" spans="2:5" ht="18.75">
      <c r="B99" s="1074" t="s">
        <v>185</v>
      </c>
      <c r="C99" s="500">
        <v>1259</v>
      </c>
      <c r="D99" s="501">
        <v>1431</v>
      </c>
      <c r="E99" s="815">
        <f aca="true" t="shared" si="6" ref="E99:E104">SUM(C99:D99)</f>
        <v>2690</v>
      </c>
    </row>
    <row r="100" spans="2:5" ht="18.75">
      <c r="B100" s="1075" t="s">
        <v>186</v>
      </c>
      <c r="C100" s="500">
        <v>98</v>
      </c>
      <c r="D100" s="501">
        <v>192</v>
      </c>
      <c r="E100" s="815">
        <f t="shared" si="6"/>
        <v>290</v>
      </c>
    </row>
    <row r="101" spans="2:5" ht="18.75">
      <c r="B101" s="1074" t="s">
        <v>27</v>
      </c>
      <c r="C101" s="500">
        <v>434</v>
      </c>
      <c r="D101" s="501">
        <v>598</v>
      </c>
      <c r="E101" s="815">
        <f t="shared" si="6"/>
        <v>1032</v>
      </c>
    </row>
    <row r="102" spans="2:5" ht="18.75">
      <c r="B102" s="1074" t="s">
        <v>28</v>
      </c>
      <c r="C102" s="500">
        <v>356</v>
      </c>
      <c r="D102" s="501">
        <v>697</v>
      </c>
      <c r="E102" s="815">
        <f t="shared" si="6"/>
        <v>1053</v>
      </c>
    </row>
    <row r="103" spans="2:5" ht="18.75">
      <c r="B103" s="1074" t="s">
        <v>29</v>
      </c>
      <c r="C103" s="500">
        <v>346</v>
      </c>
      <c r="D103" s="501">
        <v>334</v>
      </c>
      <c r="E103" s="815">
        <f t="shared" si="6"/>
        <v>680</v>
      </c>
    </row>
    <row r="104" spans="2:5" ht="19.5" thickBot="1">
      <c r="B104" s="1076" t="s">
        <v>30</v>
      </c>
      <c r="C104" s="940">
        <v>510</v>
      </c>
      <c r="D104" s="138">
        <v>681</v>
      </c>
      <c r="E104" s="816">
        <f t="shared" si="6"/>
        <v>1191</v>
      </c>
    </row>
    <row r="105" spans="2:5" ht="19.5" thickBot="1">
      <c r="B105" s="75" t="s">
        <v>14</v>
      </c>
      <c r="C105" s="444">
        <f>SUM(C98:C104)</f>
        <v>3169</v>
      </c>
      <c r="D105" s="448">
        <f>SUM(D98:D104)</f>
        <v>4073</v>
      </c>
      <c r="E105" s="240">
        <f>SUM(E98:E104)</f>
        <v>7242</v>
      </c>
    </row>
    <row r="106" ht="19.5" thickTop="1"/>
    <row r="107" ht="18.75">
      <c r="B107" s="2" t="s">
        <v>618</v>
      </c>
    </row>
    <row r="108" ht="19.5" thickBot="1"/>
    <row r="109" spans="2:5" ht="19.5" thickTop="1">
      <c r="B109" s="1210" t="s">
        <v>336</v>
      </c>
      <c r="C109" s="1192" t="s">
        <v>332</v>
      </c>
      <c r="D109" s="1194"/>
      <c r="E109" s="1367" t="s">
        <v>15</v>
      </c>
    </row>
    <row r="110" spans="2:5" ht="19.5" thickBot="1">
      <c r="B110" s="1211"/>
      <c r="C110" s="1021" t="s">
        <v>179</v>
      </c>
      <c r="D110" s="1022" t="s">
        <v>327</v>
      </c>
      <c r="E110" s="1368"/>
    </row>
    <row r="111" spans="2:5" ht="18.75">
      <c r="B111" s="1073" t="s">
        <v>31</v>
      </c>
      <c r="C111" s="496">
        <v>7</v>
      </c>
      <c r="D111" s="132">
        <v>8</v>
      </c>
      <c r="E111" s="814">
        <f>SUM(C111:D111)</f>
        <v>15</v>
      </c>
    </row>
    <row r="112" spans="2:5" ht="18.75">
      <c r="B112" s="1074" t="s">
        <v>185</v>
      </c>
      <c r="C112" s="500">
        <v>93</v>
      </c>
      <c r="D112" s="501">
        <v>87</v>
      </c>
      <c r="E112" s="815">
        <f aca="true" t="shared" si="7" ref="E112:E117">SUM(C112:D112)</f>
        <v>180</v>
      </c>
    </row>
    <row r="113" spans="2:5" ht="18.75">
      <c r="B113" s="1075" t="s">
        <v>186</v>
      </c>
      <c r="C113" s="500">
        <v>0</v>
      </c>
      <c r="D113" s="501">
        <v>0</v>
      </c>
      <c r="E113" s="815">
        <f t="shared" si="7"/>
        <v>0</v>
      </c>
    </row>
    <row r="114" spans="2:5" ht="18.75">
      <c r="B114" s="1074" t="s">
        <v>27</v>
      </c>
      <c r="C114" s="500">
        <v>1</v>
      </c>
      <c r="D114" s="501">
        <v>20</v>
      </c>
      <c r="E114" s="815">
        <f t="shared" si="7"/>
        <v>21</v>
      </c>
    </row>
    <row r="115" spans="2:5" ht="18.75">
      <c r="B115" s="1074" t="s">
        <v>28</v>
      </c>
      <c r="C115" s="500">
        <v>3</v>
      </c>
      <c r="D115" s="501">
        <v>17</v>
      </c>
      <c r="E115" s="815">
        <f t="shared" si="7"/>
        <v>20</v>
      </c>
    </row>
    <row r="116" spans="2:5" ht="18.75">
      <c r="B116" s="1074" t="s">
        <v>29</v>
      </c>
      <c r="C116" s="500">
        <v>0</v>
      </c>
      <c r="D116" s="501">
        <v>0</v>
      </c>
      <c r="E116" s="815">
        <f t="shared" si="7"/>
        <v>0</v>
      </c>
    </row>
    <row r="117" spans="2:5" ht="19.5" thickBot="1">
      <c r="B117" s="1076" t="s">
        <v>30</v>
      </c>
      <c r="C117" s="940">
        <v>21</v>
      </c>
      <c r="D117" s="138">
        <v>66</v>
      </c>
      <c r="E117" s="816">
        <f t="shared" si="7"/>
        <v>87</v>
      </c>
    </row>
    <row r="118" spans="2:5" ht="19.5" thickBot="1">
      <c r="B118" s="75" t="s">
        <v>14</v>
      </c>
      <c r="C118" s="444">
        <f>SUM(C111:C117)</f>
        <v>125</v>
      </c>
      <c r="D118" s="448">
        <f>SUM(D111:D117)</f>
        <v>198</v>
      </c>
      <c r="E118" s="240">
        <f>SUM(E111:E117)</f>
        <v>323</v>
      </c>
    </row>
    <row r="119" ht="19.5" thickTop="1"/>
    <row r="120" spans="2:16" ht="18.75">
      <c r="B120" s="1166" t="s">
        <v>222</v>
      </c>
      <c r="C120" s="1166"/>
      <c r="D120" s="1166"/>
      <c r="E120" s="1166"/>
      <c r="F120" s="1166"/>
      <c r="G120" s="1166"/>
      <c r="H120" s="1166"/>
      <c r="I120" s="1166"/>
      <c r="J120" s="1166"/>
      <c r="K120" s="1166"/>
      <c r="L120" s="1166"/>
      <c r="M120" s="1166"/>
      <c r="N120" s="1166"/>
      <c r="O120" s="1166"/>
      <c r="P120" s="1166"/>
    </row>
  </sheetData>
  <sheetProtection/>
  <mergeCells count="23">
    <mergeCell ref="B120:P120"/>
    <mergeCell ref="B109:B110"/>
    <mergeCell ref="C109:D109"/>
    <mergeCell ref="E109:E110"/>
    <mergeCell ref="B83:B84"/>
    <mergeCell ref="C83:D83"/>
    <mergeCell ref="E83:E84"/>
    <mergeCell ref="B96:B97"/>
    <mergeCell ref="C96:D96"/>
    <mergeCell ref="E96:E97"/>
    <mergeCell ref="B57:B58"/>
    <mergeCell ref="C57:D57"/>
    <mergeCell ref="E57:E58"/>
    <mergeCell ref="B70:B71"/>
    <mergeCell ref="C70:D70"/>
    <mergeCell ref="E70:E71"/>
    <mergeCell ref="B18:B19"/>
    <mergeCell ref="C18:E18"/>
    <mergeCell ref="B31:B32"/>
    <mergeCell ref="C31:E31"/>
    <mergeCell ref="B44:B45"/>
    <mergeCell ref="C44:D44"/>
    <mergeCell ref="E44:E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B2:P108"/>
  <sheetViews>
    <sheetView rightToLeft="1" zoomScalePageLayoutView="0" workbookViewId="0" topLeftCell="A1">
      <selection activeCell="B69" sqref="B69"/>
    </sheetView>
  </sheetViews>
  <sheetFormatPr defaultColWidth="9.140625" defaultRowHeight="15"/>
  <cols>
    <col min="1" max="1" width="9.140625" style="1" customWidth="1"/>
    <col min="2" max="2" width="40.421875" style="1" customWidth="1"/>
    <col min="3" max="5" width="15.7109375" style="1" customWidth="1"/>
    <col min="6" max="16384" width="9.140625" style="1" customWidth="1"/>
  </cols>
  <sheetData>
    <row r="2" ht="18.75">
      <c r="B2" s="2" t="s">
        <v>338</v>
      </c>
    </row>
    <row r="4" ht="18.75">
      <c r="B4" s="2" t="s">
        <v>628</v>
      </c>
    </row>
    <row r="5" ht="19.5" thickBot="1"/>
    <row r="6" spans="2:5" ht="19.5" thickTop="1">
      <c r="B6" s="1369" t="s">
        <v>339</v>
      </c>
      <c r="C6" s="1358" t="s">
        <v>179</v>
      </c>
      <c r="D6" s="1372" t="s">
        <v>327</v>
      </c>
      <c r="E6" s="1374" t="s">
        <v>15</v>
      </c>
    </row>
    <row r="7" spans="2:5" ht="19.5" thickBot="1">
      <c r="B7" s="1370"/>
      <c r="C7" s="1371"/>
      <c r="D7" s="1373"/>
      <c r="E7" s="1375"/>
    </row>
    <row r="8" spans="2:5" ht="18.75">
      <c r="B8" s="1096" t="s">
        <v>340</v>
      </c>
      <c r="C8" s="1077">
        <v>31</v>
      </c>
      <c r="D8" s="1103">
        <v>0</v>
      </c>
      <c r="E8" s="1107">
        <f>SUM(C8:D8)</f>
        <v>31</v>
      </c>
    </row>
    <row r="9" spans="2:5" ht="18.75">
      <c r="B9" s="1097" t="s">
        <v>341</v>
      </c>
      <c r="C9" s="1078">
        <v>83</v>
      </c>
      <c r="D9" s="1104">
        <v>123</v>
      </c>
      <c r="E9" s="1108">
        <f aca="true" t="shared" si="0" ref="E9:E30">SUM(C9:D9)</f>
        <v>206</v>
      </c>
    </row>
    <row r="10" spans="2:5" ht="18.75">
      <c r="B10" s="1097" t="s">
        <v>342</v>
      </c>
      <c r="C10" s="1078">
        <v>30</v>
      </c>
      <c r="D10" s="1104">
        <v>97</v>
      </c>
      <c r="E10" s="1108">
        <f t="shared" si="0"/>
        <v>127</v>
      </c>
    </row>
    <row r="11" spans="2:5" ht="18.75">
      <c r="B11" s="1097" t="s">
        <v>343</v>
      </c>
      <c r="C11" s="1078">
        <v>17</v>
      </c>
      <c r="D11" s="1104">
        <v>23</v>
      </c>
      <c r="E11" s="1108">
        <f t="shared" si="0"/>
        <v>40</v>
      </c>
    </row>
    <row r="12" spans="2:5" ht="18.75">
      <c r="B12" s="1097" t="s">
        <v>344</v>
      </c>
      <c r="C12" s="1078">
        <v>4</v>
      </c>
      <c r="D12" s="1104">
        <v>6</v>
      </c>
      <c r="E12" s="1108">
        <f t="shared" si="0"/>
        <v>10</v>
      </c>
    </row>
    <row r="13" spans="2:5" ht="18.75">
      <c r="B13" s="1097" t="s">
        <v>345</v>
      </c>
      <c r="C13" s="1078">
        <v>91</v>
      </c>
      <c r="D13" s="1104">
        <v>127</v>
      </c>
      <c r="E13" s="1108">
        <f t="shared" si="0"/>
        <v>218</v>
      </c>
    </row>
    <row r="14" spans="2:5" ht="18.75">
      <c r="B14" s="1097" t="s">
        <v>346</v>
      </c>
      <c r="C14" s="1078">
        <v>3</v>
      </c>
      <c r="D14" s="1104">
        <v>13</v>
      </c>
      <c r="E14" s="1108">
        <f t="shared" si="0"/>
        <v>16</v>
      </c>
    </row>
    <row r="15" spans="2:5" ht="18.75">
      <c r="B15" s="1097" t="s">
        <v>347</v>
      </c>
      <c r="C15" s="1078">
        <v>47</v>
      </c>
      <c r="D15" s="1104">
        <v>2</v>
      </c>
      <c r="E15" s="1108">
        <f t="shared" si="0"/>
        <v>49</v>
      </c>
    </row>
    <row r="16" spans="2:5" ht="18.75">
      <c r="B16" s="1097" t="s">
        <v>348</v>
      </c>
      <c r="C16" s="1078">
        <v>67</v>
      </c>
      <c r="D16" s="1104">
        <v>0</v>
      </c>
      <c r="E16" s="1108">
        <f t="shared" si="0"/>
        <v>67</v>
      </c>
    </row>
    <row r="17" spans="2:5" ht="18.75">
      <c r="B17" s="1097" t="s">
        <v>349</v>
      </c>
      <c r="C17" s="1078">
        <v>152</v>
      </c>
      <c r="D17" s="1104">
        <v>12</v>
      </c>
      <c r="E17" s="1108">
        <f t="shared" si="0"/>
        <v>164</v>
      </c>
    </row>
    <row r="18" spans="2:5" ht="18.75">
      <c r="B18" s="1097" t="s">
        <v>350</v>
      </c>
      <c r="C18" s="1078">
        <v>55</v>
      </c>
      <c r="D18" s="1104">
        <v>0</v>
      </c>
      <c r="E18" s="1108">
        <f t="shared" si="0"/>
        <v>55</v>
      </c>
    </row>
    <row r="19" spans="2:5" ht="18.75">
      <c r="B19" s="1097" t="s">
        <v>351</v>
      </c>
      <c r="C19" s="1078">
        <v>2</v>
      </c>
      <c r="D19" s="1104">
        <v>7</v>
      </c>
      <c r="E19" s="1108">
        <f t="shared" si="0"/>
        <v>9</v>
      </c>
    </row>
    <row r="20" spans="2:5" ht="18.75">
      <c r="B20" s="1097" t="s">
        <v>352</v>
      </c>
      <c r="C20" s="1078">
        <v>15</v>
      </c>
      <c r="D20" s="1104">
        <v>0</v>
      </c>
      <c r="E20" s="1108">
        <f t="shared" si="0"/>
        <v>15</v>
      </c>
    </row>
    <row r="21" spans="2:5" ht="18.75">
      <c r="B21" s="1097" t="s">
        <v>353</v>
      </c>
      <c r="C21" s="1078">
        <v>63</v>
      </c>
      <c r="D21" s="1104">
        <v>58</v>
      </c>
      <c r="E21" s="1108">
        <f t="shared" si="0"/>
        <v>121</v>
      </c>
    </row>
    <row r="22" spans="2:5" ht="18.75">
      <c r="B22" s="1098" t="s">
        <v>354</v>
      </c>
      <c r="C22" s="1079">
        <v>4</v>
      </c>
      <c r="D22" s="1105">
        <v>229</v>
      </c>
      <c r="E22" s="1108">
        <f t="shared" si="0"/>
        <v>233</v>
      </c>
    </row>
    <row r="23" spans="2:5" ht="18.75">
      <c r="B23" s="1097" t="s">
        <v>355</v>
      </c>
      <c r="C23" s="1078">
        <v>27</v>
      </c>
      <c r="D23" s="1104">
        <v>48</v>
      </c>
      <c r="E23" s="1108">
        <f t="shared" si="0"/>
        <v>75</v>
      </c>
    </row>
    <row r="24" spans="2:5" ht="18.75">
      <c r="B24" s="1097" t="s">
        <v>356</v>
      </c>
      <c r="C24" s="1078">
        <v>12</v>
      </c>
      <c r="D24" s="1104">
        <v>47</v>
      </c>
      <c r="E24" s="1108">
        <f t="shared" si="0"/>
        <v>59</v>
      </c>
    </row>
    <row r="25" spans="2:5" ht="18.75">
      <c r="B25" s="1097" t="s">
        <v>357</v>
      </c>
      <c r="C25" s="1078">
        <v>2</v>
      </c>
      <c r="D25" s="1104">
        <v>28</v>
      </c>
      <c r="E25" s="1108">
        <f t="shared" si="0"/>
        <v>30</v>
      </c>
    </row>
    <row r="26" spans="2:5" ht="18.75">
      <c r="B26" s="1097" t="s">
        <v>358</v>
      </c>
      <c r="C26" s="1078">
        <v>23</v>
      </c>
      <c r="D26" s="1104">
        <v>41</v>
      </c>
      <c r="E26" s="1108">
        <f t="shared" si="0"/>
        <v>64</v>
      </c>
    </row>
    <row r="27" spans="2:5" ht="18.75">
      <c r="B27" s="1097" t="s">
        <v>359</v>
      </c>
      <c r="C27" s="747">
        <v>8</v>
      </c>
      <c r="D27" s="1064">
        <v>41</v>
      </c>
      <c r="E27" s="1108">
        <f t="shared" si="0"/>
        <v>49</v>
      </c>
    </row>
    <row r="28" spans="2:5" ht="18.75">
      <c r="B28" s="1097" t="s">
        <v>360</v>
      </c>
      <c r="C28" s="747">
        <v>13</v>
      </c>
      <c r="D28" s="1064">
        <v>0</v>
      </c>
      <c r="E28" s="1108">
        <f t="shared" si="0"/>
        <v>13</v>
      </c>
    </row>
    <row r="29" spans="2:5" ht="19.5" thickBot="1">
      <c r="B29" s="1099" t="s">
        <v>361</v>
      </c>
      <c r="C29" s="748">
        <v>3</v>
      </c>
      <c r="D29" s="1106">
        <v>24</v>
      </c>
      <c r="E29" s="1109">
        <f t="shared" si="0"/>
        <v>27</v>
      </c>
    </row>
    <row r="30" spans="2:5" ht="20.25" thickBot="1" thickTop="1">
      <c r="B30" s="1089" t="s">
        <v>15</v>
      </c>
      <c r="C30" s="1100">
        <f>SUM(C8:C29)</f>
        <v>752</v>
      </c>
      <c r="D30" s="1101">
        <f>SUM(D8:D29)</f>
        <v>926</v>
      </c>
      <c r="E30" s="1102">
        <f t="shared" si="0"/>
        <v>1678</v>
      </c>
    </row>
    <row r="31" ht="19.5" thickTop="1"/>
    <row r="32" ht="18.75">
      <c r="B32" s="2" t="s">
        <v>629</v>
      </c>
    </row>
    <row r="33" ht="19.5" thickBot="1"/>
    <row r="34" spans="2:5" ht="19.5" thickTop="1">
      <c r="B34" s="1369" t="s">
        <v>362</v>
      </c>
      <c r="C34" s="1358" t="s">
        <v>179</v>
      </c>
      <c r="D34" s="1376" t="s">
        <v>327</v>
      </c>
      <c r="E34" s="1378" t="s">
        <v>15</v>
      </c>
    </row>
    <row r="35" spans="2:5" ht="19.5" thickBot="1">
      <c r="B35" s="1370"/>
      <c r="C35" s="1371"/>
      <c r="D35" s="1377"/>
      <c r="E35" s="1379"/>
    </row>
    <row r="36" spans="2:5" ht="18.75">
      <c r="B36" s="1090" t="s">
        <v>363</v>
      </c>
      <c r="C36" s="1112">
        <v>473</v>
      </c>
      <c r="D36" s="1117">
        <v>50</v>
      </c>
      <c r="E36" s="785">
        <f>SUM(C36:D36)</f>
        <v>523</v>
      </c>
    </row>
    <row r="37" spans="2:5" ht="18.75">
      <c r="B37" s="1091" t="s">
        <v>340</v>
      </c>
      <c r="C37" s="1114">
        <v>537</v>
      </c>
      <c r="D37" s="1118">
        <v>3</v>
      </c>
      <c r="E37" s="786">
        <f aca="true" t="shared" si="1" ref="E37:E67">SUM(C37:D37)</f>
        <v>540</v>
      </c>
    </row>
    <row r="38" spans="2:5" ht="18.75">
      <c r="B38" s="1091" t="s">
        <v>341</v>
      </c>
      <c r="C38" s="1114">
        <v>761</v>
      </c>
      <c r="D38" s="1118">
        <v>1793</v>
      </c>
      <c r="E38" s="786">
        <f t="shared" si="1"/>
        <v>2554</v>
      </c>
    </row>
    <row r="39" spans="2:5" ht="18.75">
      <c r="B39" s="1091" t="s">
        <v>342</v>
      </c>
      <c r="C39" s="1114">
        <v>93</v>
      </c>
      <c r="D39" s="1118">
        <v>873</v>
      </c>
      <c r="E39" s="786">
        <f t="shared" si="1"/>
        <v>966</v>
      </c>
    </row>
    <row r="40" spans="2:5" ht="18.75">
      <c r="B40" s="1091" t="s">
        <v>343</v>
      </c>
      <c r="C40" s="1114">
        <v>1173</v>
      </c>
      <c r="D40" s="1118">
        <v>1002</v>
      </c>
      <c r="E40" s="786">
        <f t="shared" si="1"/>
        <v>2175</v>
      </c>
    </row>
    <row r="41" spans="2:5" ht="18.75">
      <c r="B41" s="1091" t="s">
        <v>344</v>
      </c>
      <c r="C41" s="1114">
        <v>608</v>
      </c>
      <c r="D41" s="1118">
        <v>227</v>
      </c>
      <c r="E41" s="786">
        <f t="shared" si="1"/>
        <v>835</v>
      </c>
    </row>
    <row r="42" spans="2:5" ht="18.75">
      <c r="B42" s="1091" t="s">
        <v>345</v>
      </c>
      <c r="C42" s="1114">
        <v>1363</v>
      </c>
      <c r="D42" s="1118">
        <v>2053</v>
      </c>
      <c r="E42" s="786">
        <f t="shared" si="1"/>
        <v>3416</v>
      </c>
    </row>
    <row r="43" spans="2:5" ht="18.75">
      <c r="B43" s="1091" t="s">
        <v>364</v>
      </c>
      <c r="C43" s="1114">
        <v>107</v>
      </c>
      <c r="D43" s="1118">
        <v>13</v>
      </c>
      <c r="E43" s="786">
        <f t="shared" si="1"/>
        <v>120</v>
      </c>
    </row>
    <row r="44" spans="2:5" ht="18.75">
      <c r="B44" s="1091" t="s">
        <v>365</v>
      </c>
      <c r="C44" s="1114">
        <v>317</v>
      </c>
      <c r="D44" s="1118">
        <v>12</v>
      </c>
      <c r="E44" s="786">
        <f t="shared" si="1"/>
        <v>329</v>
      </c>
    </row>
    <row r="45" spans="2:5" ht="18.75">
      <c r="B45" s="1091" t="s">
        <v>366</v>
      </c>
      <c r="C45" s="1114">
        <v>111</v>
      </c>
      <c r="D45" s="1118">
        <v>0</v>
      </c>
      <c r="E45" s="786">
        <f t="shared" si="1"/>
        <v>111</v>
      </c>
    </row>
    <row r="46" spans="2:5" ht="18.75">
      <c r="B46" s="1091" t="s">
        <v>346</v>
      </c>
      <c r="C46" s="1114">
        <v>34</v>
      </c>
      <c r="D46" s="1118">
        <v>46</v>
      </c>
      <c r="E46" s="786">
        <f t="shared" si="1"/>
        <v>80</v>
      </c>
    </row>
    <row r="47" spans="2:5" ht="18.75">
      <c r="B47" s="1091" t="s">
        <v>351</v>
      </c>
      <c r="C47" s="1114">
        <v>45</v>
      </c>
      <c r="D47" s="1118">
        <v>105</v>
      </c>
      <c r="E47" s="786">
        <f t="shared" si="1"/>
        <v>150</v>
      </c>
    </row>
    <row r="48" spans="2:5" ht="18.75">
      <c r="B48" s="1091" t="s">
        <v>352</v>
      </c>
      <c r="C48" s="1114">
        <v>48</v>
      </c>
      <c r="D48" s="1118">
        <v>1</v>
      </c>
      <c r="E48" s="786">
        <f t="shared" si="1"/>
        <v>49</v>
      </c>
    </row>
    <row r="49" spans="2:5" ht="18.75">
      <c r="B49" s="1091" t="s">
        <v>361</v>
      </c>
      <c r="C49" s="1114">
        <v>12</v>
      </c>
      <c r="D49" s="1118">
        <v>38</v>
      </c>
      <c r="E49" s="786">
        <f t="shared" si="1"/>
        <v>50</v>
      </c>
    </row>
    <row r="50" spans="2:5" ht="18.75">
      <c r="B50" s="1091" t="s">
        <v>354</v>
      </c>
      <c r="C50" s="1114">
        <v>1</v>
      </c>
      <c r="D50" s="1118">
        <v>165</v>
      </c>
      <c r="E50" s="786">
        <f t="shared" si="1"/>
        <v>166</v>
      </c>
    </row>
    <row r="51" spans="2:5" ht="18.75">
      <c r="B51" s="1091" t="s">
        <v>367</v>
      </c>
      <c r="C51" s="1114">
        <v>92</v>
      </c>
      <c r="D51" s="1118">
        <v>1326</v>
      </c>
      <c r="E51" s="786">
        <f t="shared" si="1"/>
        <v>1418</v>
      </c>
    </row>
    <row r="52" spans="2:5" ht="18.75">
      <c r="B52" s="1091" t="s">
        <v>368</v>
      </c>
      <c r="C52" s="1114">
        <v>39</v>
      </c>
      <c r="D52" s="1118">
        <v>86</v>
      </c>
      <c r="E52" s="786">
        <f t="shared" si="1"/>
        <v>125</v>
      </c>
    </row>
    <row r="53" spans="2:5" ht="18.75">
      <c r="B53" s="1091" t="s">
        <v>355</v>
      </c>
      <c r="C53" s="1114">
        <v>210</v>
      </c>
      <c r="D53" s="1118">
        <v>355</v>
      </c>
      <c r="E53" s="786">
        <f t="shared" si="1"/>
        <v>565</v>
      </c>
    </row>
    <row r="54" spans="2:5" ht="18.75">
      <c r="B54" s="1092" t="s">
        <v>369</v>
      </c>
      <c r="C54" s="1116">
        <v>18</v>
      </c>
      <c r="D54" s="1119">
        <v>82</v>
      </c>
      <c r="E54" s="786">
        <f t="shared" si="1"/>
        <v>100</v>
      </c>
    </row>
    <row r="55" spans="2:5" ht="18.75">
      <c r="B55" s="1091" t="s">
        <v>370</v>
      </c>
      <c r="C55" s="1114">
        <v>107</v>
      </c>
      <c r="D55" s="1118">
        <v>285</v>
      </c>
      <c r="E55" s="786">
        <f t="shared" si="1"/>
        <v>392</v>
      </c>
    </row>
    <row r="56" spans="2:5" ht="18.75">
      <c r="B56" s="1091" t="s">
        <v>371</v>
      </c>
      <c r="C56" s="1114">
        <v>95</v>
      </c>
      <c r="D56" s="1118">
        <v>0</v>
      </c>
      <c r="E56" s="786">
        <f t="shared" si="1"/>
        <v>95</v>
      </c>
    </row>
    <row r="57" spans="2:5" ht="18.75">
      <c r="B57" s="1091" t="s">
        <v>357</v>
      </c>
      <c r="C57" s="1114">
        <v>159</v>
      </c>
      <c r="D57" s="1118">
        <v>324</v>
      </c>
      <c r="E57" s="786">
        <f t="shared" si="1"/>
        <v>483</v>
      </c>
    </row>
    <row r="58" spans="2:5" ht="18.75">
      <c r="B58" s="1091" t="s">
        <v>372</v>
      </c>
      <c r="C58" s="1114">
        <v>699</v>
      </c>
      <c r="D58" s="1118">
        <v>276</v>
      </c>
      <c r="E58" s="786">
        <f t="shared" si="1"/>
        <v>975</v>
      </c>
    </row>
    <row r="59" spans="2:5" ht="18.75">
      <c r="B59" s="1091" t="s">
        <v>358</v>
      </c>
      <c r="C59" s="1114">
        <v>429</v>
      </c>
      <c r="D59" s="1118">
        <v>530</v>
      </c>
      <c r="E59" s="786">
        <f t="shared" si="1"/>
        <v>959</v>
      </c>
    </row>
    <row r="60" spans="2:5" ht="18.75">
      <c r="B60" s="1091" t="s">
        <v>373</v>
      </c>
      <c r="C60" s="1114">
        <v>176</v>
      </c>
      <c r="D60" s="1118">
        <v>58</v>
      </c>
      <c r="E60" s="786">
        <f t="shared" si="1"/>
        <v>234</v>
      </c>
    </row>
    <row r="61" spans="2:5" ht="18.75">
      <c r="B61" s="1091" t="s">
        <v>374</v>
      </c>
      <c r="C61" s="1114">
        <v>52</v>
      </c>
      <c r="D61" s="1118">
        <v>12</v>
      </c>
      <c r="E61" s="786">
        <f t="shared" si="1"/>
        <v>64</v>
      </c>
    </row>
    <row r="62" spans="2:5" ht="18.75">
      <c r="B62" s="1091" t="s">
        <v>375</v>
      </c>
      <c r="C62" s="1114">
        <v>170</v>
      </c>
      <c r="D62" s="1118">
        <v>303</v>
      </c>
      <c r="E62" s="786">
        <f t="shared" si="1"/>
        <v>473</v>
      </c>
    </row>
    <row r="63" spans="2:5" ht="18.75">
      <c r="B63" s="1091" t="s">
        <v>360</v>
      </c>
      <c r="C63" s="1114">
        <v>70</v>
      </c>
      <c r="D63" s="1118">
        <v>0</v>
      </c>
      <c r="E63" s="786">
        <f t="shared" si="1"/>
        <v>70</v>
      </c>
    </row>
    <row r="64" spans="2:5" ht="18.75">
      <c r="B64" s="1091" t="s">
        <v>367</v>
      </c>
      <c r="C64" s="500">
        <v>46</v>
      </c>
      <c r="D64" s="501">
        <v>655</v>
      </c>
      <c r="E64" s="786">
        <f t="shared" si="1"/>
        <v>701</v>
      </c>
    </row>
    <row r="65" spans="2:5" ht="18.75">
      <c r="B65" s="1091" t="s">
        <v>376</v>
      </c>
      <c r="C65" s="500">
        <v>54</v>
      </c>
      <c r="D65" s="501">
        <v>74</v>
      </c>
      <c r="E65" s="786">
        <f t="shared" si="1"/>
        <v>128</v>
      </c>
    </row>
    <row r="66" spans="2:5" ht="19.5" thickBot="1">
      <c r="B66" s="1110" t="s">
        <v>377</v>
      </c>
      <c r="C66" s="1111">
        <v>22</v>
      </c>
      <c r="D66" s="152">
        <v>48</v>
      </c>
      <c r="E66" s="1120">
        <f t="shared" si="1"/>
        <v>70</v>
      </c>
    </row>
    <row r="67" spans="2:5" ht="19.5" thickBot="1">
      <c r="B67" s="1025" t="s">
        <v>15</v>
      </c>
      <c r="C67" s="531">
        <f>SUM(C36:C66)</f>
        <v>8121</v>
      </c>
      <c r="D67" s="522">
        <f>SUM(D36:D66)</f>
        <v>10795</v>
      </c>
      <c r="E67" s="523">
        <f t="shared" si="1"/>
        <v>18916</v>
      </c>
    </row>
    <row r="68" ht="19.5" thickTop="1"/>
    <row r="69" ht="18.75">
      <c r="B69" s="2" t="s">
        <v>630</v>
      </c>
    </row>
    <row r="70" ht="19.5" thickBot="1"/>
    <row r="71" spans="2:5" ht="19.5" thickTop="1">
      <c r="B71" s="1380" t="s">
        <v>378</v>
      </c>
      <c r="C71" s="1358" t="s">
        <v>179</v>
      </c>
      <c r="D71" s="1376" t="s">
        <v>327</v>
      </c>
      <c r="E71" s="1378" t="s">
        <v>15</v>
      </c>
    </row>
    <row r="72" spans="2:5" ht="19.5" thickBot="1">
      <c r="B72" s="1381"/>
      <c r="C72" s="1371"/>
      <c r="D72" s="1377"/>
      <c r="E72" s="1379"/>
    </row>
    <row r="73" spans="2:5" ht="18.75">
      <c r="B73" s="1090" t="s">
        <v>363</v>
      </c>
      <c r="C73" s="1112">
        <v>2155</v>
      </c>
      <c r="D73" s="1117">
        <v>79</v>
      </c>
      <c r="E73" s="785">
        <f>SUM(C73:D73)</f>
        <v>2234</v>
      </c>
    </row>
    <row r="74" spans="2:5" ht="18.75">
      <c r="B74" s="1091" t="s">
        <v>340</v>
      </c>
      <c r="C74" s="1114">
        <v>2007</v>
      </c>
      <c r="D74" s="1118">
        <v>34</v>
      </c>
      <c r="E74" s="786">
        <f aca="true" t="shared" si="2" ref="E74:E106">SUM(C74:D74)</f>
        <v>2041</v>
      </c>
    </row>
    <row r="75" spans="2:5" ht="18.75">
      <c r="B75" s="1091" t="s">
        <v>341</v>
      </c>
      <c r="C75" s="1114">
        <v>1218</v>
      </c>
      <c r="D75" s="1118">
        <v>2089</v>
      </c>
      <c r="E75" s="786">
        <f t="shared" si="2"/>
        <v>3307</v>
      </c>
    </row>
    <row r="76" spans="2:5" ht="18.75">
      <c r="B76" s="1091" t="s">
        <v>344</v>
      </c>
      <c r="C76" s="1114">
        <v>38</v>
      </c>
      <c r="D76" s="1118">
        <v>19</v>
      </c>
      <c r="E76" s="786">
        <f t="shared" si="2"/>
        <v>57</v>
      </c>
    </row>
    <row r="77" spans="2:5" ht="18.75">
      <c r="B77" s="1091" t="s">
        <v>379</v>
      </c>
      <c r="C77" s="1114">
        <v>1324</v>
      </c>
      <c r="D77" s="1118">
        <v>0</v>
      </c>
      <c r="E77" s="786">
        <f t="shared" si="2"/>
        <v>1324</v>
      </c>
    </row>
    <row r="78" spans="2:5" ht="18.75">
      <c r="B78" s="1091" t="s">
        <v>380</v>
      </c>
      <c r="C78" s="1114">
        <v>459</v>
      </c>
      <c r="D78" s="1118">
        <v>17</v>
      </c>
      <c r="E78" s="786">
        <f t="shared" si="2"/>
        <v>476</v>
      </c>
    </row>
    <row r="79" spans="2:5" ht="18.75">
      <c r="B79" s="1091" t="s">
        <v>381</v>
      </c>
      <c r="C79" s="1114">
        <v>65</v>
      </c>
      <c r="D79" s="1118">
        <v>0</v>
      </c>
      <c r="E79" s="786">
        <f t="shared" si="2"/>
        <v>65</v>
      </c>
    </row>
    <row r="80" spans="2:5" ht="18.75">
      <c r="B80" s="1091" t="s">
        <v>349</v>
      </c>
      <c r="C80" s="1114">
        <v>272</v>
      </c>
      <c r="D80" s="1118">
        <v>31</v>
      </c>
      <c r="E80" s="786">
        <f t="shared" si="2"/>
        <v>303</v>
      </c>
    </row>
    <row r="81" spans="2:5" ht="18.75">
      <c r="B81" s="1091" t="s">
        <v>382</v>
      </c>
      <c r="C81" s="1114">
        <v>45</v>
      </c>
      <c r="D81" s="1118">
        <v>24</v>
      </c>
      <c r="E81" s="786">
        <f t="shared" si="2"/>
        <v>69</v>
      </c>
    </row>
    <row r="82" spans="2:5" ht="18.75">
      <c r="B82" s="1091" t="s">
        <v>383</v>
      </c>
      <c r="C82" s="1114">
        <v>1844</v>
      </c>
      <c r="D82" s="1118">
        <v>280</v>
      </c>
      <c r="E82" s="786">
        <f t="shared" si="2"/>
        <v>2124</v>
      </c>
    </row>
    <row r="83" spans="2:5" ht="18.75">
      <c r="B83" s="1091" t="s">
        <v>384</v>
      </c>
      <c r="C83" s="1114">
        <v>104</v>
      </c>
      <c r="D83" s="1118">
        <v>229</v>
      </c>
      <c r="E83" s="786">
        <f t="shared" si="2"/>
        <v>333</v>
      </c>
    </row>
    <row r="84" spans="2:5" ht="18.75">
      <c r="B84" s="1091" t="s">
        <v>385</v>
      </c>
      <c r="C84" s="1114">
        <v>14</v>
      </c>
      <c r="D84" s="1118">
        <v>36</v>
      </c>
      <c r="E84" s="786">
        <f t="shared" si="2"/>
        <v>50</v>
      </c>
    </row>
    <row r="85" spans="2:5" ht="18.75">
      <c r="B85" s="1091" t="s">
        <v>386</v>
      </c>
      <c r="C85" s="1114">
        <v>386</v>
      </c>
      <c r="D85" s="1118">
        <v>93</v>
      </c>
      <c r="E85" s="786">
        <f t="shared" si="2"/>
        <v>479</v>
      </c>
    </row>
    <row r="86" spans="2:5" ht="18.75">
      <c r="B86" s="1091" t="s">
        <v>387</v>
      </c>
      <c r="C86" s="1114">
        <v>416</v>
      </c>
      <c r="D86" s="1118">
        <v>242</v>
      </c>
      <c r="E86" s="786">
        <f t="shared" si="2"/>
        <v>658</v>
      </c>
    </row>
    <row r="87" spans="2:5" ht="18.75">
      <c r="B87" s="1091" t="s">
        <v>358</v>
      </c>
      <c r="C87" s="1114">
        <v>58</v>
      </c>
      <c r="D87" s="1118">
        <v>13</v>
      </c>
      <c r="E87" s="786">
        <f t="shared" si="2"/>
        <v>71</v>
      </c>
    </row>
    <row r="88" spans="2:5" ht="18.75">
      <c r="B88" s="1091" t="s">
        <v>388</v>
      </c>
      <c r="C88" s="1114">
        <v>465</v>
      </c>
      <c r="D88" s="1118">
        <v>62</v>
      </c>
      <c r="E88" s="786">
        <f t="shared" si="2"/>
        <v>527</v>
      </c>
    </row>
    <row r="89" spans="2:5" ht="18.75">
      <c r="B89" s="1091" t="s">
        <v>389</v>
      </c>
      <c r="C89" s="1114">
        <v>202</v>
      </c>
      <c r="D89" s="1118">
        <v>4208</v>
      </c>
      <c r="E89" s="786">
        <f t="shared" si="2"/>
        <v>4410</v>
      </c>
    </row>
    <row r="90" spans="2:5" ht="18.75">
      <c r="B90" s="1091" t="s">
        <v>390</v>
      </c>
      <c r="C90" s="1114">
        <v>521</v>
      </c>
      <c r="D90" s="1118">
        <v>180</v>
      </c>
      <c r="E90" s="786">
        <f t="shared" si="2"/>
        <v>701</v>
      </c>
    </row>
    <row r="91" spans="2:5" ht="18.75">
      <c r="B91" s="1092" t="s">
        <v>391</v>
      </c>
      <c r="C91" s="1116">
        <v>29</v>
      </c>
      <c r="D91" s="1119">
        <v>32</v>
      </c>
      <c r="E91" s="786">
        <f t="shared" si="2"/>
        <v>61</v>
      </c>
    </row>
    <row r="92" spans="2:5" ht="18.75">
      <c r="B92" s="1091" t="s">
        <v>392</v>
      </c>
      <c r="C92" s="1114">
        <v>36</v>
      </c>
      <c r="D92" s="1118">
        <v>22</v>
      </c>
      <c r="E92" s="786">
        <f t="shared" si="2"/>
        <v>58</v>
      </c>
    </row>
    <row r="93" spans="2:5" ht="18.75">
      <c r="B93" s="1091" t="s">
        <v>393</v>
      </c>
      <c r="C93" s="1114">
        <v>9</v>
      </c>
      <c r="D93" s="1118">
        <v>12</v>
      </c>
      <c r="E93" s="786">
        <f t="shared" si="2"/>
        <v>21</v>
      </c>
    </row>
    <row r="94" spans="2:5" ht="18.75">
      <c r="B94" s="1091" t="s">
        <v>394</v>
      </c>
      <c r="C94" s="1114">
        <v>111</v>
      </c>
      <c r="D94" s="1118">
        <v>158</v>
      </c>
      <c r="E94" s="786">
        <f t="shared" si="2"/>
        <v>269</v>
      </c>
    </row>
    <row r="95" spans="2:5" ht="18.75">
      <c r="B95" s="1091" t="s">
        <v>395</v>
      </c>
      <c r="C95" s="1114">
        <v>23</v>
      </c>
      <c r="D95" s="1118">
        <v>170</v>
      </c>
      <c r="E95" s="786">
        <f t="shared" si="2"/>
        <v>193</v>
      </c>
    </row>
    <row r="96" spans="2:5" ht="18.75">
      <c r="B96" s="1091" t="s">
        <v>396</v>
      </c>
      <c r="C96" s="1114">
        <v>113</v>
      </c>
      <c r="D96" s="1118">
        <v>0</v>
      </c>
      <c r="E96" s="786">
        <f t="shared" si="2"/>
        <v>113</v>
      </c>
    </row>
    <row r="97" spans="2:5" ht="18.75">
      <c r="B97" s="1091" t="s">
        <v>345</v>
      </c>
      <c r="C97" s="1114">
        <v>6565</v>
      </c>
      <c r="D97" s="1118">
        <v>5742</v>
      </c>
      <c r="E97" s="786">
        <f t="shared" si="2"/>
        <v>12307</v>
      </c>
    </row>
    <row r="98" spans="2:5" ht="18.75">
      <c r="B98" s="1091" t="s">
        <v>397</v>
      </c>
      <c r="C98" s="1114">
        <v>853</v>
      </c>
      <c r="D98" s="1118">
        <v>774</v>
      </c>
      <c r="E98" s="786">
        <f t="shared" si="2"/>
        <v>1627</v>
      </c>
    </row>
    <row r="99" spans="2:5" ht="18.75">
      <c r="B99" s="1091" t="s">
        <v>377</v>
      </c>
      <c r="C99" s="1114">
        <v>2723</v>
      </c>
      <c r="D99" s="1118">
        <v>738</v>
      </c>
      <c r="E99" s="786">
        <f t="shared" si="2"/>
        <v>3461</v>
      </c>
    </row>
    <row r="100" spans="2:5" ht="18.75">
      <c r="B100" s="1091" t="s">
        <v>398</v>
      </c>
      <c r="C100" s="1114">
        <v>881</v>
      </c>
      <c r="D100" s="1118">
        <v>1374</v>
      </c>
      <c r="E100" s="786">
        <f t="shared" si="2"/>
        <v>2255</v>
      </c>
    </row>
    <row r="101" spans="2:5" ht="18.75">
      <c r="B101" s="1091" t="s">
        <v>399</v>
      </c>
      <c r="C101" s="1114">
        <v>14</v>
      </c>
      <c r="D101" s="1118">
        <v>9</v>
      </c>
      <c r="E101" s="786">
        <f t="shared" si="2"/>
        <v>23</v>
      </c>
    </row>
    <row r="102" spans="2:5" ht="18.75">
      <c r="B102" s="1091" t="s">
        <v>400</v>
      </c>
      <c r="C102" s="1114">
        <v>20</v>
      </c>
      <c r="D102" s="1118">
        <v>14</v>
      </c>
      <c r="E102" s="786">
        <f t="shared" si="2"/>
        <v>34</v>
      </c>
    </row>
    <row r="103" spans="2:5" ht="18.75">
      <c r="B103" s="1091" t="s">
        <v>401</v>
      </c>
      <c r="C103" s="1114">
        <v>886</v>
      </c>
      <c r="D103" s="1118">
        <v>1159</v>
      </c>
      <c r="E103" s="786">
        <f t="shared" si="2"/>
        <v>2045</v>
      </c>
    </row>
    <row r="104" spans="2:5" ht="18.75">
      <c r="B104" s="1091" t="s">
        <v>370</v>
      </c>
      <c r="C104" s="1114">
        <v>3</v>
      </c>
      <c r="D104" s="1118">
        <v>7</v>
      </c>
      <c r="E104" s="786">
        <f t="shared" si="2"/>
        <v>10</v>
      </c>
    </row>
    <row r="105" spans="2:5" ht="19.5" thickBot="1">
      <c r="B105" s="1110" t="s">
        <v>346</v>
      </c>
      <c r="C105" s="1121">
        <v>55</v>
      </c>
      <c r="D105" s="1122">
        <v>0</v>
      </c>
      <c r="E105" s="1120">
        <f t="shared" si="2"/>
        <v>55</v>
      </c>
    </row>
    <row r="106" spans="2:5" ht="19.5" thickBot="1">
      <c r="B106" s="1025" t="s">
        <v>15</v>
      </c>
      <c r="C106" s="530">
        <f>SUM(C73:C105)</f>
        <v>23914</v>
      </c>
      <c r="D106" s="1123">
        <f>SUM(D73:D105)</f>
        <v>17847</v>
      </c>
      <c r="E106" s="1124">
        <f t="shared" si="2"/>
        <v>41761</v>
      </c>
    </row>
    <row r="107" ht="19.5" thickTop="1"/>
    <row r="108" spans="2:16" ht="18.75">
      <c r="B108" s="1166" t="s">
        <v>222</v>
      </c>
      <c r="C108" s="1166"/>
      <c r="D108" s="1166"/>
      <c r="E108" s="1166"/>
      <c r="F108" s="1166"/>
      <c r="G108" s="1166"/>
      <c r="H108" s="1166"/>
      <c r="I108" s="1166"/>
      <c r="J108" s="1166"/>
      <c r="K108" s="1166"/>
      <c r="L108" s="1166"/>
      <c r="M108" s="1166"/>
      <c r="N108" s="1166"/>
      <c r="O108" s="1166"/>
      <c r="P108" s="1166"/>
    </row>
  </sheetData>
  <sheetProtection/>
  <mergeCells count="13">
    <mergeCell ref="B108:P108"/>
    <mergeCell ref="B71:B72"/>
    <mergeCell ref="C71:C72"/>
    <mergeCell ref="D71:D72"/>
    <mergeCell ref="E71:E72"/>
    <mergeCell ref="B6:B7"/>
    <mergeCell ref="C6:C7"/>
    <mergeCell ref="D6:D7"/>
    <mergeCell ref="E6:E7"/>
    <mergeCell ref="B34:B35"/>
    <mergeCell ref="C34:C35"/>
    <mergeCell ref="D34:D35"/>
    <mergeCell ref="E34:E3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B2:P80"/>
  <sheetViews>
    <sheetView rightToLeft="1" zoomScalePageLayoutView="0" workbookViewId="0" topLeftCell="A1">
      <selection activeCell="B69" sqref="B69"/>
    </sheetView>
  </sheetViews>
  <sheetFormatPr defaultColWidth="9.140625" defaultRowHeight="15"/>
  <cols>
    <col min="1" max="1" width="9.140625" style="1" customWidth="1"/>
    <col min="2" max="2" width="34.421875" style="1" customWidth="1"/>
    <col min="3" max="5" width="15.7109375" style="1" customWidth="1"/>
    <col min="6" max="16384" width="9.140625" style="1" customWidth="1"/>
  </cols>
  <sheetData>
    <row r="2" ht="18.75">
      <c r="B2" s="2" t="s">
        <v>633</v>
      </c>
    </row>
    <row r="4" ht="19.5" thickBot="1"/>
    <row r="5" spans="2:5" ht="19.5" thickTop="1">
      <c r="B5" s="1382" t="s">
        <v>402</v>
      </c>
      <c r="C5" s="1384" t="s">
        <v>179</v>
      </c>
      <c r="D5" s="1384" t="s">
        <v>327</v>
      </c>
      <c r="E5" s="1386" t="s">
        <v>15</v>
      </c>
    </row>
    <row r="6" spans="2:5" ht="19.5" thickBot="1">
      <c r="B6" s="1383"/>
      <c r="C6" s="1385"/>
      <c r="D6" s="1385"/>
      <c r="E6" s="1387"/>
    </row>
    <row r="7" spans="2:5" ht="18.75">
      <c r="B7" s="1126" t="s">
        <v>403</v>
      </c>
      <c r="C7" s="633">
        <v>42</v>
      </c>
      <c r="D7" s="633">
        <v>76</v>
      </c>
      <c r="E7" s="1130">
        <f>SUM(C7:D7)</f>
        <v>118</v>
      </c>
    </row>
    <row r="8" spans="2:5" ht="18.75">
      <c r="B8" s="1127" t="s">
        <v>340</v>
      </c>
      <c r="C8" s="635">
        <v>79</v>
      </c>
      <c r="D8" s="635">
        <v>0</v>
      </c>
      <c r="E8" s="1131">
        <f aca="true" t="shared" si="0" ref="E8:E25">SUM(C8:D8)</f>
        <v>79</v>
      </c>
    </row>
    <row r="9" spans="2:5" ht="18.75">
      <c r="B9" s="1127" t="s">
        <v>341</v>
      </c>
      <c r="C9" s="635">
        <v>0</v>
      </c>
      <c r="D9" s="635">
        <v>8</v>
      </c>
      <c r="E9" s="1131">
        <f t="shared" si="0"/>
        <v>8</v>
      </c>
    </row>
    <row r="10" spans="2:5" ht="18.75">
      <c r="B10" s="1127" t="s">
        <v>379</v>
      </c>
      <c r="C10" s="635">
        <v>487</v>
      </c>
      <c r="D10" s="635">
        <v>0</v>
      </c>
      <c r="E10" s="1131">
        <f t="shared" si="0"/>
        <v>487</v>
      </c>
    </row>
    <row r="11" spans="2:5" ht="18.75">
      <c r="B11" s="1127" t="s">
        <v>404</v>
      </c>
      <c r="C11" s="635">
        <v>24</v>
      </c>
      <c r="D11" s="635">
        <v>0</v>
      </c>
      <c r="E11" s="1131">
        <f t="shared" si="0"/>
        <v>24</v>
      </c>
    </row>
    <row r="12" spans="2:5" ht="18.75">
      <c r="B12" s="1127" t="s">
        <v>372</v>
      </c>
      <c r="C12" s="635">
        <v>44</v>
      </c>
      <c r="D12" s="635">
        <v>0</v>
      </c>
      <c r="E12" s="1131">
        <f t="shared" si="0"/>
        <v>44</v>
      </c>
    </row>
    <row r="13" spans="2:5" ht="18.75">
      <c r="B13" s="1127" t="s">
        <v>387</v>
      </c>
      <c r="C13" s="635">
        <v>0</v>
      </c>
      <c r="D13" s="635">
        <v>32</v>
      </c>
      <c r="E13" s="1131">
        <f t="shared" si="0"/>
        <v>32</v>
      </c>
    </row>
    <row r="14" spans="2:5" ht="18.75">
      <c r="B14" s="1127" t="s">
        <v>388</v>
      </c>
      <c r="C14" s="635">
        <v>129</v>
      </c>
      <c r="D14" s="635">
        <v>0</v>
      </c>
      <c r="E14" s="1131">
        <f t="shared" si="0"/>
        <v>129</v>
      </c>
    </row>
    <row r="15" spans="2:5" ht="18.75">
      <c r="B15" s="1127" t="s">
        <v>405</v>
      </c>
      <c r="C15" s="635">
        <v>129</v>
      </c>
      <c r="D15" s="635">
        <v>0</v>
      </c>
      <c r="E15" s="1131">
        <f t="shared" si="0"/>
        <v>129</v>
      </c>
    </row>
    <row r="16" spans="2:5" ht="18.75">
      <c r="B16" s="1127" t="s">
        <v>376</v>
      </c>
      <c r="C16" s="635">
        <v>0</v>
      </c>
      <c r="D16" s="635">
        <v>15</v>
      </c>
      <c r="E16" s="1131">
        <f t="shared" si="0"/>
        <v>15</v>
      </c>
    </row>
    <row r="17" spans="2:5" ht="18.75">
      <c r="B17" s="1127" t="s">
        <v>377</v>
      </c>
      <c r="C17" s="635">
        <v>166</v>
      </c>
      <c r="D17" s="635">
        <v>32</v>
      </c>
      <c r="E17" s="1131">
        <f t="shared" si="0"/>
        <v>198</v>
      </c>
    </row>
    <row r="18" spans="2:5" ht="18.75">
      <c r="B18" s="1127" t="s">
        <v>406</v>
      </c>
      <c r="C18" s="635">
        <v>9</v>
      </c>
      <c r="D18" s="635">
        <v>2</v>
      </c>
      <c r="E18" s="1131">
        <f t="shared" si="0"/>
        <v>11</v>
      </c>
    </row>
    <row r="19" spans="2:5" ht="18.75">
      <c r="B19" s="1127" t="s">
        <v>407</v>
      </c>
      <c r="C19" s="635">
        <v>7</v>
      </c>
      <c r="D19" s="635">
        <v>0</v>
      </c>
      <c r="E19" s="1131">
        <f t="shared" si="0"/>
        <v>7</v>
      </c>
    </row>
    <row r="20" spans="2:5" ht="18.75">
      <c r="B20" s="1127" t="s">
        <v>408</v>
      </c>
      <c r="C20" s="635">
        <v>50</v>
      </c>
      <c r="D20" s="635">
        <v>0</v>
      </c>
      <c r="E20" s="1131">
        <f t="shared" si="0"/>
        <v>50</v>
      </c>
    </row>
    <row r="21" spans="2:5" ht="18.75">
      <c r="B21" s="1127" t="s">
        <v>409</v>
      </c>
      <c r="C21" s="635">
        <v>100</v>
      </c>
      <c r="D21" s="635">
        <v>0</v>
      </c>
      <c r="E21" s="1131">
        <f t="shared" si="0"/>
        <v>100</v>
      </c>
    </row>
    <row r="22" spans="2:5" ht="18.75">
      <c r="B22" s="1128" t="s">
        <v>410</v>
      </c>
      <c r="C22" s="1132">
        <v>14</v>
      </c>
      <c r="D22" s="1132">
        <v>0</v>
      </c>
      <c r="E22" s="1131">
        <f t="shared" si="0"/>
        <v>14</v>
      </c>
    </row>
    <row r="23" spans="2:5" ht="18.75">
      <c r="B23" s="1127" t="s">
        <v>411</v>
      </c>
      <c r="C23" s="635">
        <v>7</v>
      </c>
      <c r="D23" s="635">
        <v>0</v>
      </c>
      <c r="E23" s="1131">
        <f t="shared" si="0"/>
        <v>7</v>
      </c>
    </row>
    <row r="24" spans="2:5" ht="19.5" thickBot="1">
      <c r="B24" s="1127" t="s">
        <v>412</v>
      </c>
      <c r="C24" s="635">
        <v>18</v>
      </c>
      <c r="D24" s="635">
        <v>0</v>
      </c>
      <c r="E24" s="1131">
        <f t="shared" si="0"/>
        <v>18</v>
      </c>
    </row>
    <row r="25" spans="2:5" ht="19.5" thickBot="1">
      <c r="B25" s="1125" t="s">
        <v>15</v>
      </c>
      <c r="C25" s="445">
        <f>SUM(C7:C24)</f>
        <v>1305</v>
      </c>
      <c r="D25" s="445">
        <f>SUM(D7:D24)</f>
        <v>165</v>
      </c>
      <c r="E25" s="449">
        <f t="shared" si="0"/>
        <v>1470</v>
      </c>
    </row>
    <row r="26" spans="3:5" ht="19.5" thickTop="1">
      <c r="C26" s="130"/>
      <c r="D26" s="130"/>
      <c r="E26" s="130"/>
    </row>
    <row r="27" ht="18.75">
      <c r="B27" s="2" t="s">
        <v>634</v>
      </c>
    </row>
    <row r="29" ht="19.5" thickBot="1"/>
    <row r="30" spans="2:5" ht="19.5" thickTop="1">
      <c r="B30" s="1388" t="s">
        <v>402</v>
      </c>
      <c r="C30" s="1384" t="s">
        <v>179</v>
      </c>
      <c r="D30" s="1384" t="s">
        <v>327</v>
      </c>
      <c r="E30" s="1386" t="s">
        <v>15</v>
      </c>
    </row>
    <row r="31" spans="2:5" ht="19.5" thickBot="1">
      <c r="B31" s="1389"/>
      <c r="C31" s="1385"/>
      <c r="D31" s="1385"/>
      <c r="E31" s="1387"/>
    </row>
    <row r="32" spans="2:5" ht="18.75">
      <c r="B32" s="1093" t="s">
        <v>379</v>
      </c>
      <c r="C32" s="1112">
        <v>41</v>
      </c>
      <c r="D32" s="1112">
        <v>0</v>
      </c>
      <c r="E32" s="1113">
        <f>SUM(C32:D32)</f>
        <v>41</v>
      </c>
    </row>
    <row r="33" spans="2:5" ht="18.75">
      <c r="B33" s="1094" t="s">
        <v>413</v>
      </c>
      <c r="C33" s="1114">
        <v>3</v>
      </c>
      <c r="D33" s="1114">
        <v>5</v>
      </c>
      <c r="E33" s="1115">
        <f aca="true" t="shared" si="1" ref="E33:E58">SUM(C33:D33)</f>
        <v>8</v>
      </c>
    </row>
    <row r="34" spans="2:5" ht="18.75">
      <c r="B34" s="1094" t="s">
        <v>414</v>
      </c>
      <c r="C34" s="1114">
        <v>0</v>
      </c>
      <c r="D34" s="1114">
        <v>32</v>
      </c>
      <c r="E34" s="1115">
        <f t="shared" si="1"/>
        <v>32</v>
      </c>
    </row>
    <row r="35" spans="2:5" ht="18.75">
      <c r="B35" s="1094" t="s">
        <v>382</v>
      </c>
      <c r="C35" s="1114">
        <v>0</v>
      </c>
      <c r="D35" s="1114">
        <v>39</v>
      </c>
      <c r="E35" s="1115">
        <f t="shared" si="1"/>
        <v>39</v>
      </c>
    </row>
    <row r="36" spans="2:5" ht="18.75">
      <c r="B36" s="1094" t="s">
        <v>354</v>
      </c>
      <c r="C36" s="1114">
        <v>0</v>
      </c>
      <c r="D36" s="1114">
        <v>69</v>
      </c>
      <c r="E36" s="1115">
        <f t="shared" si="1"/>
        <v>69</v>
      </c>
    </row>
    <row r="37" spans="2:5" ht="18.75">
      <c r="B37" s="1094" t="s">
        <v>372</v>
      </c>
      <c r="C37" s="1114">
        <v>22</v>
      </c>
      <c r="D37" s="1114">
        <v>0</v>
      </c>
      <c r="E37" s="1115">
        <f t="shared" si="1"/>
        <v>22</v>
      </c>
    </row>
    <row r="38" spans="2:5" ht="18.75">
      <c r="B38" s="1094" t="s">
        <v>389</v>
      </c>
      <c r="C38" s="1114">
        <v>0</v>
      </c>
      <c r="D38" s="1114">
        <v>6</v>
      </c>
      <c r="E38" s="1115">
        <f t="shared" si="1"/>
        <v>6</v>
      </c>
    </row>
    <row r="39" spans="2:5" ht="18.75">
      <c r="B39" s="1094" t="s">
        <v>406</v>
      </c>
      <c r="C39" s="1114">
        <v>7</v>
      </c>
      <c r="D39" s="1114">
        <v>8</v>
      </c>
      <c r="E39" s="1115">
        <f t="shared" si="1"/>
        <v>15</v>
      </c>
    </row>
    <row r="40" spans="2:5" ht="18.75">
      <c r="B40" s="1094" t="s">
        <v>410</v>
      </c>
      <c r="C40" s="1114">
        <v>1440</v>
      </c>
      <c r="D40" s="1114">
        <v>1181</v>
      </c>
      <c r="E40" s="1115">
        <f t="shared" si="1"/>
        <v>2621</v>
      </c>
    </row>
    <row r="41" spans="2:5" ht="18.75">
      <c r="B41" s="1094" t="s">
        <v>415</v>
      </c>
      <c r="C41" s="1114">
        <v>181</v>
      </c>
      <c r="D41" s="1114">
        <v>163</v>
      </c>
      <c r="E41" s="1115">
        <f t="shared" si="1"/>
        <v>344</v>
      </c>
    </row>
    <row r="42" spans="2:5" ht="18.75">
      <c r="B42" s="1094" t="s">
        <v>416</v>
      </c>
      <c r="C42" s="1114">
        <v>217</v>
      </c>
      <c r="D42" s="1114">
        <v>40</v>
      </c>
      <c r="E42" s="1115">
        <f t="shared" si="1"/>
        <v>257</v>
      </c>
    </row>
    <row r="43" spans="2:5" ht="18.75">
      <c r="B43" s="1094" t="s">
        <v>417</v>
      </c>
      <c r="C43" s="1114">
        <v>1367</v>
      </c>
      <c r="D43" s="1114">
        <v>454</v>
      </c>
      <c r="E43" s="1115">
        <f t="shared" si="1"/>
        <v>1821</v>
      </c>
    </row>
    <row r="44" spans="2:5" ht="18.75">
      <c r="B44" s="1094" t="s">
        <v>418</v>
      </c>
      <c r="C44" s="1114">
        <v>122</v>
      </c>
      <c r="D44" s="1114">
        <v>80</v>
      </c>
      <c r="E44" s="1115">
        <f t="shared" si="1"/>
        <v>202</v>
      </c>
    </row>
    <row r="45" spans="2:5" ht="18.75">
      <c r="B45" s="1094" t="s">
        <v>419</v>
      </c>
      <c r="C45" s="1114">
        <v>4</v>
      </c>
      <c r="D45" s="1114">
        <v>155</v>
      </c>
      <c r="E45" s="1115">
        <f t="shared" si="1"/>
        <v>159</v>
      </c>
    </row>
    <row r="46" spans="2:5" ht="18.75">
      <c r="B46" s="1094" t="s">
        <v>420</v>
      </c>
      <c r="C46" s="1114">
        <v>334</v>
      </c>
      <c r="D46" s="1114">
        <v>589</v>
      </c>
      <c r="E46" s="1115">
        <f t="shared" si="1"/>
        <v>923</v>
      </c>
    </row>
    <row r="47" spans="2:5" ht="18.75">
      <c r="B47" s="1094" t="s">
        <v>421</v>
      </c>
      <c r="C47" s="1114">
        <v>0</v>
      </c>
      <c r="D47" s="1114">
        <v>50</v>
      </c>
      <c r="E47" s="1115">
        <f t="shared" si="1"/>
        <v>50</v>
      </c>
    </row>
    <row r="48" spans="2:5" ht="18.75">
      <c r="B48" s="1094" t="s">
        <v>422</v>
      </c>
      <c r="C48" s="1114">
        <v>74</v>
      </c>
      <c r="D48" s="1114">
        <v>13</v>
      </c>
      <c r="E48" s="1115">
        <f t="shared" si="1"/>
        <v>87</v>
      </c>
    </row>
    <row r="49" spans="2:5" ht="18.75">
      <c r="B49" s="1094" t="s">
        <v>411</v>
      </c>
      <c r="C49" s="1114">
        <v>95</v>
      </c>
      <c r="D49" s="1114">
        <v>5</v>
      </c>
      <c r="E49" s="1115">
        <f t="shared" si="1"/>
        <v>100</v>
      </c>
    </row>
    <row r="50" spans="2:5" ht="18.75">
      <c r="B50" s="1094" t="s">
        <v>423</v>
      </c>
      <c r="C50" s="1114">
        <v>372</v>
      </c>
      <c r="D50" s="1114">
        <v>0</v>
      </c>
      <c r="E50" s="1115">
        <f t="shared" si="1"/>
        <v>372</v>
      </c>
    </row>
    <row r="51" spans="2:5" ht="18.75">
      <c r="B51" s="1094" t="s">
        <v>424</v>
      </c>
      <c r="C51" s="1114">
        <v>493</v>
      </c>
      <c r="D51" s="1114">
        <v>10</v>
      </c>
      <c r="E51" s="1115">
        <f t="shared" si="1"/>
        <v>503</v>
      </c>
    </row>
    <row r="52" spans="2:5" ht="18.75">
      <c r="B52" s="1094" t="s">
        <v>412</v>
      </c>
      <c r="C52" s="1114">
        <v>2862</v>
      </c>
      <c r="D52" s="1114">
        <v>105</v>
      </c>
      <c r="E52" s="1115">
        <f t="shared" si="1"/>
        <v>2967</v>
      </c>
    </row>
    <row r="53" spans="2:5" ht="18.75">
      <c r="B53" s="1094" t="s">
        <v>425</v>
      </c>
      <c r="C53" s="1114">
        <v>107</v>
      </c>
      <c r="D53" s="1114">
        <v>0</v>
      </c>
      <c r="E53" s="1115">
        <f t="shared" si="1"/>
        <v>107</v>
      </c>
    </row>
    <row r="54" spans="2:5" ht="18.75">
      <c r="B54" s="1095" t="s">
        <v>426</v>
      </c>
      <c r="C54" s="1116">
        <v>59</v>
      </c>
      <c r="D54" s="1116">
        <v>0</v>
      </c>
      <c r="E54" s="1115">
        <f t="shared" si="1"/>
        <v>59</v>
      </c>
    </row>
    <row r="55" spans="2:5" ht="18.75">
      <c r="B55" s="1094" t="s">
        <v>427</v>
      </c>
      <c r="C55" s="1114">
        <v>166</v>
      </c>
      <c r="D55" s="1114">
        <v>2</v>
      </c>
      <c r="E55" s="1115">
        <f t="shared" si="1"/>
        <v>168</v>
      </c>
    </row>
    <row r="56" spans="2:5" ht="18.75">
      <c r="B56" s="1094" t="s">
        <v>428</v>
      </c>
      <c r="C56" s="1114">
        <v>43</v>
      </c>
      <c r="D56" s="1114">
        <v>0</v>
      </c>
      <c r="E56" s="1115">
        <f t="shared" si="1"/>
        <v>43</v>
      </c>
    </row>
    <row r="57" spans="2:5" ht="19.5" thickBot="1">
      <c r="B57" s="1133" t="s">
        <v>429</v>
      </c>
      <c r="C57" s="1134">
        <v>28</v>
      </c>
      <c r="D57" s="1134">
        <v>681</v>
      </c>
      <c r="E57" s="1135">
        <f t="shared" si="1"/>
        <v>709</v>
      </c>
    </row>
    <row r="58" spans="2:5" ht="19.5" thickBot="1">
      <c r="B58" s="1125" t="s">
        <v>15</v>
      </c>
      <c r="C58" s="942">
        <f>SUM(C32:C57)</f>
        <v>8037</v>
      </c>
      <c r="D58" s="942">
        <f>SUM(D32:D57)</f>
        <v>3687</v>
      </c>
      <c r="E58" s="1136">
        <f t="shared" si="1"/>
        <v>11724</v>
      </c>
    </row>
    <row r="59" ht="19.5" thickTop="1"/>
    <row r="60" ht="18.75">
      <c r="B60" s="2" t="s">
        <v>635</v>
      </c>
    </row>
    <row r="61" ht="19.5" thickBot="1"/>
    <row r="62" spans="2:5" ht="19.5" thickTop="1">
      <c r="B62" s="1388" t="s">
        <v>402</v>
      </c>
      <c r="C62" s="1384" t="s">
        <v>179</v>
      </c>
      <c r="D62" s="1384" t="s">
        <v>327</v>
      </c>
      <c r="E62" s="1386" t="s">
        <v>15</v>
      </c>
    </row>
    <row r="63" spans="2:5" ht="19.5" thickBot="1">
      <c r="B63" s="1389"/>
      <c r="C63" s="1385"/>
      <c r="D63" s="1385"/>
      <c r="E63" s="1387"/>
    </row>
    <row r="64" spans="2:5" ht="18.75">
      <c r="B64" s="1127" t="s">
        <v>410</v>
      </c>
      <c r="C64" s="1129">
        <v>0</v>
      </c>
      <c r="D64" s="1129">
        <v>27</v>
      </c>
      <c r="E64" s="630">
        <f>SUM(C64:D64)</f>
        <v>27</v>
      </c>
    </row>
    <row r="65" spans="2:5" ht="18.75">
      <c r="B65" s="1127" t="s">
        <v>415</v>
      </c>
      <c r="C65" s="1129">
        <v>1</v>
      </c>
      <c r="D65" s="1129">
        <v>0</v>
      </c>
      <c r="E65" s="630">
        <f>SUM(C65:D65)</f>
        <v>1</v>
      </c>
    </row>
    <row r="66" spans="2:5" ht="19.5" thickBot="1">
      <c r="B66" s="1137" t="s">
        <v>430</v>
      </c>
      <c r="C66" s="1138">
        <v>5</v>
      </c>
      <c r="D66" s="1138">
        <v>0</v>
      </c>
      <c r="E66" s="1139">
        <f>SUM(C66:D66)</f>
        <v>5</v>
      </c>
    </row>
    <row r="67" spans="2:5" ht="19.5" thickBot="1">
      <c r="B67" s="1125" t="s">
        <v>15</v>
      </c>
      <c r="C67" s="105">
        <f>SUM(C64:C66)</f>
        <v>6</v>
      </c>
      <c r="D67" s="105">
        <f>SUM(D64:D66)</f>
        <v>27</v>
      </c>
      <c r="E67" s="1015">
        <f>SUM(C67:D67)</f>
        <v>33</v>
      </c>
    </row>
    <row r="68" ht="19.5" thickTop="1"/>
    <row r="69" ht="18.75">
      <c r="B69" s="2" t="s">
        <v>636</v>
      </c>
    </row>
    <row r="70" ht="19.5" thickBot="1"/>
    <row r="71" spans="2:4" ht="19.5" thickTop="1">
      <c r="B71" s="266" t="s">
        <v>431</v>
      </c>
      <c r="C71" s="267" t="s">
        <v>22</v>
      </c>
      <c r="D71" s="268" t="s">
        <v>23</v>
      </c>
    </row>
    <row r="72" spans="2:4" ht="18.75">
      <c r="B72" s="1141" t="s">
        <v>432</v>
      </c>
      <c r="C72" s="418">
        <v>260</v>
      </c>
      <c r="D72" s="660">
        <v>0.02</v>
      </c>
    </row>
    <row r="73" spans="2:4" ht="18.75">
      <c r="B73" s="1141" t="s">
        <v>433</v>
      </c>
      <c r="C73" s="418">
        <v>2800</v>
      </c>
      <c r="D73" s="660">
        <v>0.225</v>
      </c>
    </row>
    <row r="74" spans="2:4" ht="18.75">
      <c r="B74" s="1141" t="s">
        <v>434</v>
      </c>
      <c r="C74" s="418">
        <v>270</v>
      </c>
      <c r="D74" s="660">
        <v>0.022</v>
      </c>
    </row>
    <row r="75" spans="2:4" ht="18.75">
      <c r="B75" s="1141" t="s">
        <v>435</v>
      </c>
      <c r="C75" s="418">
        <v>6122</v>
      </c>
      <c r="D75" s="660">
        <v>0.492</v>
      </c>
    </row>
    <row r="76" spans="2:4" ht="18.75">
      <c r="B76" s="1141" t="s">
        <v>436</v>
      </c>
      <c r="C76" s="418">
        <v>2166</v>
      </c>
      <c r="D76" s="660">
        <v>0.174</v>
      </c>
    </row>
    <row r="77" spans="2:4" ht="18.75">
      <c r="B77" s="1141" t="s">
        <v>437</v>
      </c>
      <c r="C77" s="418">
        <v>825</v>
      </c>
      <c r="D77" s="660">
        <v>0.067</v>
      </c>
    </row>
    <row r="78" spans="2:4" ht="19.5" thickBot="1">
      <c r="B78" s="1026" t="s">
        <v>15</v>
      </c>
      <c r="C78" s="624">
        <f>SUM(C72:C77)</f>
        <v>12443</v>
      </c>
      <c r="D78" s="1140">
        <f>SUM(D72:D77)</f>
        <v>1</v>
      </c>
    </row>
    <row r="79" ht="19.5" thickTop="1"/>
    <row r="80" spans="2:16" ht="18.75">
      <c r="B80" s="1166" t="s">
        <v>222</v>
      </c>
      <c r="C80" s="1166"/>
      <c r="D80" s="1166"/>
      <c r="E80" s="1166"/>
      <c r="F80" s="1166"/>
      <c r="G80" s="1166"/>
      <c r="H80" s="1166"/>
      <c r="I80" s="1166"/>
      <c r="J80" s="1166"/>
      <c r="K80" s="1166"/>
      <c r="L80" s="1166"/>
      <c r="M80" s="1166"/>
      <c r="N80" s="1166"/>
      <c r="O80" s="1166"/>
      <c r="P80" s="1166"/>
    </row>
  </sheetData>
  <sheetProtection/>
  <mergeCells count="13">
    <mergeCell ref="B80:P80"/>
    <mergeCell ref="B62:B63"/>
    <mergeCell ref="C62:C63"/>
    <mergeCell ref="D62:D63"/>
    <mergeCell ref="E62:E63"/>
    <mergeCell ref="B5:B6"/>
    <mergeCell ref="C5:C6"/>
    <mergeCell ref="D5:D6"/>
    <mergeCell ref="E5:E6"/>
    <mergeCell ref="B30:B31"/>
    <mergeCell ref="C30:C31"/>
    <mergeCell ref="D30:D31"/>
    <mergeCell ref="E30:E3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50"/>
  <sheetViews>
    <sheetView rightToLeft="1" zoomScalePageLayoutView="0" workbookViewId="0" topLeftCell="A1">
      <selection activeCell="B40" sqref="B40:H40"/>
    </sheetView>
  </sheetViews>
  <sheetFormatPr defaultColWidth="9.140625" defaultRowHeight="15"/>
  <cols>
    <col min="1" max="1" width="9.140625" style="1" customWidth="1"/>
    <col min="2" max="2" width="34.00390625" style="1" customWidth="1"/>
    <col min="3" max="3" width="13.28125" style="1" customWidth="1"/>
    <col min="4" max="4" width="15.7109375" style="1" customWidth="1"/>
    <col min="5" max="5" width="12.8515625" style="1" customWidth="1"/>
    <col min="6" max="6" width="13.57421875" style="1" customWidth="1"/>
    <col min="7" max="7" width="11.28125" style="1" bestFit="1" customWidth="1"/>
    <col min="8" max="8" width="10.7109375" style="1" customWidth="1"/>
    <col min="9" max="9" width="9.28125" style="1" bestFit="1" customWidth="1"/>
    <col min="10" max="11" width="10.57421875" style="1" bestFit="1" customWidth="1"/>
    <col min="12" max="13" width="9.28125" style="1" bestFit="1" customWidth="1"/>
    <col min="14" max="16" width="10.57421875" style="1" bestFit="1" customWidth="1"/>
    <col min="17" max="17" width="12.7109375" style="1" bestFit="1" customWidth="1"/>
    <col min="18" max="16384" width="9.140625" style="1" customWidth="1"/>
  </cols>
  <sheetData>
    <row r="1" ht="18.75">
      <c r="B1" s="2"/>
    </row>
    <row r="2" spans="2:7" ht="18.75">
      <c r="B2" s="1166" t="s">
        <v>445</v>
      </c>
      <c r="C2" s="1166"/>
      <c r="D2" s="1166"/>
      <c r="E2" s="1166"/>
      <c r="F2" s="1166"/>
      <c r="G2" s="1166"/>
    </row>
    <row r="3" ht="19.5" thickBot="1"/>
    <row r="4" spans="2:4" ht="20.25" thickBot="1" thickTop="1">
      <c r="B4" s="391" t="s">
        <v>19</v>
      </c>
      <c r="C4" s="392" t="s">
        <v>22</v>
      </c>
      <c r="D4" s="393" t="s">
        <v>23</v>
      </c>
    </row>
    <row r="5" spans="2:4" ht="19.5" thickTop="1">
      <c r="B5" s="41" t="s">
        <v>20</v>
      </c>
      <c r="C5" s="223">
        <v>164460</v>
      </c>
      <c r="D5" s="389">
        <v>0.53</v>
      </c>
    </row>
    <row r="6" spans="2:4" ht="19.5" thickBot="1">
      <c r="B6" s="21" t="s">
        <v>21</v>
      </c>
      <c r="C6" s="394">
        <v>145680</v>
      </c>
      <c r="D6" s="390">
        <v>0.47</v>
      </c>
    </row>
    <row r="7" spans="2:4" ht="20.25" thickBot="1" thickTop="1">
      <c r="B7" s="391" t="s">
        <v>15</v>
      </c>
      <c r="C7" s="395">
        <f>SUM(C5:C6)</f>
        <v>310140</v>
      </c>
      <c r="D7" s="126">
        <f>SUM(D5:D6)</f>
        <v>1</v>
      </c>
    </row>
    <row r="8" ht="19.5" thickTop="1"/>
    <row r="9" spans="2:7" ht="18.75">
      <c r="B9" s="1166" t="s">
        <v>446</v>
      </c>
      <c r="C9" s="1166"/>
      <c r="D9" s="1166"/>
      <c r="E9" s="1166"/>
      <c r="F9" s="1166"/>
      <c r="G9" s="1166"/>
    </row>
    <row r="10" ht="19.5" thickBot="1"/>
    <row r="11" spans="2:4" ht="20.25" thickBot="1" thickTop="1">
      <c r="B11" s="391" t="s">
        <v>19</v>
      </c>
      <c r="C11" s="392" t="s">
        <v>22</v>
      </c>
      <c r="D11" s="393" t="s">
        <v>23</v>
      </c>
    </row>
    <row r="12" spans="2:4" ht="19.5" thickTop="1">
      <c r="B12" s="402" t="s">
        <v>20</v>
      </c>
      <c r="C12" s="400">
        <v>63398</v>
      </c>
      <c r="D12" s="398">
        <v>0.481</v>
      </c>
    </row>
    <row r="13" spans="2:4" ht="19.5" thickBot="1">
      <c r="B13" s="21" t="s">
        <v>21</v>
      </c>
      <c r="C13" s="401">
        <v>68387</v>
      </c>
      <c r="D13" s="399">
        <v>0.519</v>
      </c>
    </row>
    <row r="14" spans="2:4" ht="20.25" thickBot="1" thickTop="1">
      <c r="B14" s="391" t="s">
        <v>15</v>
      </c>
      <c r="C14" s="396">
        <f>SUM(C12:C13)</f>
        <v>131785</v>
      </c>
      <c r="D14" s="397">
        <f>SUM(D12:D13)</f>
        <v>1</v>
      </c>
    </row>
    <row r="15" ht="19.5" thickTop="1"/>
    <row r="16" spans="2:7" ht="18.75">
      <c r="B16" s="1166" t="s">
        <v>447</v>
      </c>
      <c r="C16" s="1166"/>
      <c r="D16" s="1166"/>
      <c r="E16" s="1166"/>
      <c r="F16" s="1166"/>
      <c r="G16" s="1166"/>
    </row>
    <row r="17" ht="19.5" thickBot="1"/>
    <row r="18" spans="2:4" ht="20.25" thickBot="1" thickTop="1">
      <c r="B18" s="391" t="s">
        <v>19</v>
      </c>
      <c r="C18" s="392" t="s">
        <v>22</v>
      </c>
      <c r="D18" s="393" t="s">
        <v>23</v>
      </c>
    </row>
    <row r="19" spans="2:4" ht="19.5" thickTop="1">
      <c r="B19" s="402" t="s">
        <v>20</v>
      </c>
      <c r="C19" s="405">
        <v>257042</v>
      </c>
      <c r="D19" s="403">
        <v>0.484</v>
      </c>
    </row>
    <row r="20" spans="2:4" ht="19.5" thickBot="1">
      <c r="B20" s="21" t="s">
        <v>21</v>
      </c>
      <c r="C20" s="406">
        <v>273819</v>
      </c>
      <c r="D20" s="404">
        <v>0.516</v>
      </c>
    </row>
    <row r="21" spans="2:4" ht="20.25" thickBot="1" thickTop="1">
      <c r="B21" s="391" t="s">
        <v>15</v>
      </c>
      <c r="C21" s="396">
        <f>SUM(C19:C20)</f>
        <v>530861</v>
      </c>
      <c r="D21" s="397">
        <f>SUM(D19:D20)</f>
        <v>1</v>
      </c>
    </row>
    <row r="22" ht="19.5" thickTop="1"/>
    <row r="23" spans="2:7" ht="18.75">
      <c r="B23" s="1166" t="s">
        <v>448</v>
      </c>
      <c r="C23" s="1166"/>
      <c r="D23" s="1166"/>
      <c r="E23" s="1166"/>
      <c r="F23" s="1166"/>
      <c r="G23" s="1166"/>
    </row>
    <row r="24" ht="19.5" thickBot="1"/>
    <row r="25" spans="2:4" ht="20.25" thickBot="1" thickTop="1">
      <c r="B25" s="391" t="s">
        <v>19</v>
      </c>
      <c r="C25" s="392" t="s">
        <v>22</v>
      </c>
      <c r="D25" s="393" t="s">
        <v>23</v>
      </c>
    </row>
    <row r="26" spans="2:4" ht="19.5" thickTop="1">
      <c r="B26" s="20" t="s">
        <v>20</v>
      </c>
      <c r="C26" s="408">
        <v>16945</v>
      </c>
      <c r="D26" s="407">
        <v>0.525</v>
      </c>
    </row>
    <row r="27" spans="2:4" ht="19.5" thickBot="1">
      <c r="B27" s="21" t="s">
        <v>21</v>
      </c>
      <c r="C27" s="406">
        <v>15313</v>
      </c>
      <c r="D27" s="404">
        <v>0.475</v>
      </c>
    </row>
    <row r="28" spans="2:4" ht="20.25" thickBot="1" thickTop="1">
      <c r="B28" s="391" t="s">
        <v>15</v>
      </c>
      <c r="C28" s="396">
        <f>SUM(C26:C27)</f>
        <v>32258</v>
      </c>
      <c r="D28" s="397">
        <f>SUM(D26:D27)</f>
        <v>1</v>
      </c>
    </row>
    <row r="29" ht="19.5" thickTop="1"/>
    <row r="30" spans="2:7" ht="18.75">
      <c r="B30" s="1166" t="s">
        <v>650</v>
      </c>
      <c r="C30" s="1166"/>
      <c r="D30" s="1166"/>
      <c r="E30" s="1166"/>
      <c r="F30" s="1166"/>
      <c r="G30" s="1166"/>
    </row>
    <row r="31" ht="19.5" thickBot="1"/>
    <row r="32" spans="2:17" ht="19.5" customHeight="1" thickTop="1">
      <c r="B32" s="431" t="s">
        <v>174</v>
      </c>
      <c r="C32" s="1192" t="s">
        <v>17</v>
      </c>
      <c r="D32" s="1193"/>
      <c r="E32" s="1194"/>
      <c r="F32" s="1192" t="s">
        <v>175</v>
      </c>
      <c r="G32" s="1193"/>
      <c r="H32" s="1193"/>
      <c r="I32" s="1195" t="s">
        <v>176</v>
      </c>
      <c r="J32" s="1193"/>
      <c r="K32" s="1194"/>
      <c r="L32" s="1193" t="s">
        <v>18</v>
      </c>
      <c r="M32" s="1193"/>
      <c r="N32" s="1193"/>
      <c r="O32" s="1192" t="s">
        <v>15</v>
      </c>
      <c r="P32" s="1193"/>
      <c r="Q32" s="1196"/>
    </row>
    <row r="33" spans="2:17" ht="53.25" customHeight="1" thickBot="1">
      <c r="B33" s="432" t="s">
        <v>226</v>
      </c>
      <c r="C33" s="425" t="s">
        <v>177</v>
      </c>
      <c r="D33" s="426" t="s">
        <v>178</v>
      </c>
      <c r="E33" s="427" t="s">
        <v>15</v>
      </c>
      <c r="F33" s="425" t="s">
        <v>179</v>
      </c>
      <c r="G33" s="426" t="s">
        <v>178</v>
      </c>
      <c r="H33" s="428" t="s">
        <v>15</v>
      </c>
      <c r="I33" s="425" t="s">
        <v>179</v>
      </c>
      <c r="J33" s="426" t="s">
        <v>178</v>
      </c>
      <c r="K33" s="427" t="s">
        <v>15</v>
      </c>
      <c r="L33" s="429" t="s">
        <v>179</v>
      </c>
      <c r="M33" s="426" t="s">
        <v>178</v>
      </c>
      <c r="N33" s="428" t="s">
        <v>15</v>
      </c>
      <c r="O33" s="425" t="s">
        <v>179</v>
      </c>
      <c r="P33" s="426" t="s">
        <v>178</v>
      </c>
      <c r="Q33" s="430" t="s">
        <v>15</v>
      </c>
    </row>
    <row r="34" spans="2:17" ht="30" customHeight="1">
      <c r="B34" s="433" t="s">
        <v>0</v>
      </c>
      <c r="C34" s="409">
        <v>24578</v>
      </c>
      <c r="D34" s="410">
        <v>23177</v>
      </c>
      <c r="E34" s="411">
        <f>SUM(C34:D34)</f>
        <v>47755</v>
      </c>
      <c r="F34" s="412">
        <v>70801</v>
      </c>
      <c r="G34" s="410">
        <v>68668</v>
      </c>
      <c r="H34" s="413">
        <f>SUM(F34:G34)</f>
        <v>139469</v>
      </c>
      <c r="I34" s="409">
        <v>29295</v>
      </c>
      <c r="J34" s="410">
        <v>38810</v>
      </c>
      <c r="K34" s="411">
        <f>SUM(I34:J34)</f>
        <v>68105</v>
      </c>
      <c r="L34" s="412">
        <v>21006</v>
      </c>
      <c r="M34" s="199">
        <v>33805</v>
      </c>
      <c r="N34" s="413">
        <f>SUM(L34:M34)</f>
        <v>54811</v>
      </c>
      <c r="O34" s="414">
        <f aca="true" t="shared" si="0" ref="O34:P37">C34+F34+I34+L34</f>
        <v>145680</v>
      </c>
      <c r="P34" s="415">
        <f t="shared" si="0"/>
        <v>164460</v>
      </c>
      <c r="Q34" s="416">
        <f>SUM(O34:P34)</f>
        <v>310140</v>
      </c>
    </row>
    <row r="35" spans="2:17" ht="30" customHeight="1">
      <c r="B35" s="434" t="s">
        <v>1</v>
      </c>
      <c r="C35" s="417">
        <v>14797</v>
      </c>
      <c r="D35" s="418">
        <v>13894</v>
      </c>
      <c r="E35" s="419">
        <f>SUM(C35:D35)</f>
        <v>28691</v>
      </c>
      <c r="F35" s="420">
        <v>53590</v>
      </c>
      <c r="G35" s="418">
        <v>49504</v>
      </c>
      <c r="H35" s="421">
        <f>SUM(F35:G35)</f>
        <v>103094</v>
      </c>
      <c r="I35" s="417">
        <v>0</v>
      </c>
      <c r="J35" s="418">
        <v>0</v>
      </c>
      <c r="K35" s="419">
        <f>SUM(I35:J35)</f>
        <v>0</v>
      </c>
      <c r="L35" s="420">
        <v>0</v>
      </c>
      <c r="M35" s="203">
        <v>0</v>
      </c>
      <c r="N35" s="421">
        <f>SUM(L35:M35)</f>
        <v>0</v>
      </c>
      <c r="O35" s="422">
        <f t="shared" si="0"/>
        <v>68387</v>
      </c>
      <c r="P35" s="423">
        <f t="shared" si="0"/>
        <v>63398</v>
      </c>
      <c r="Q35" s="424">
        <f>SUM(O35:P35)</f>
        <v>131785</v>
      </c>
    </row>
    <row r="36" spans="2:17" ht="30" customHeight="1">
      <c r="B36" s="434" t="s">
        <v>2</v>
      </c>
      <c r="C36" s="417">
        <v>68658</v>
      </c>
      <c r="D36" s="418">
        <v>63477</v>
      </c>
      <c r="E36" s="419">
        <f>SUM(C36:D36)</f>
        <v>132135</v>
      </c>
      <c r="F36" s="420">
        <v>114337</v>
      </c>
      <c r="G36" s="418">
        <v>104455</v>
      </c>
      <c r="H36" s="421">
        <f>SUM(F36:G36)</f>
        <v>218792</v>
      </c>
      <c r="I36" s="417">
        <v>62869</v>
      </c>
      <c r="J36" s="418">
        <v>60081</v>
      </c>
      <c r="K36" s="419">
        <f>SUM(I36:J36)</f>
        <v>122950</v>
      </c>
      <c r="L36" s="420">
        <v>27955</v>
      </c>
      <c r="M36" s="203">
        <v>29029</v>
      </c>
      <c r="N36" s="421">
        <f>SUM(L36:M36)</f>
        <v>56984</v>
      </c>
      <c r="O36" s="422">
        <f t="shared" si="0"/>
        <v>273819</v>
      </c>
      <c r="P36" s="423">
        <f t="shared" si="0"/>
        <v>257042</v>
      </c>
      <c r="Q36" s="424">
        <f>SUM(O36:P36)</f>
        <v>530861</v>
      </c>
    </row>
    <row r="37" spans="2:17" ht="30" customHeight="1" thickBot="1">
      <c r="B37" s="435" t="s">
        <v>180</v>
      </c>
      <c r="C37" s="436">
        <v>90</v>
      </c>
      <c r="D37" s="437">
        <v>79</v>
      </c>
      <c r="E37" s="438">
        <f>SUM(C37:D37)</f>
        <v>169</v>
      </c>
      <c r="F37" s="439">
        <v>9763</v>
      </c>
      <c r="G37" s="437">
        <v>9805</v>
      </c>
      <c r="H37" s="440">
        <f>SUM(F37:G37)</f>
        <v>19568</v>
      </c>
      <c r="I37" s="436">
        <v>4063</v>
      </c>
      <c r="J37" s="437">
        <v>4694</v>
      </c>
      <c r="K37" s="438">
        <f>SUM(I37:J37)</f>
        <v>8757</v>
      </c>
      <c r="L37" s="439">
        <v>1397</v>
      </c>
      <c r="M37" s="206">
        <v>2367</v>
      </c>
      <c r="N37" s="440">
        <f>SUM(L37:M37)</f>
        <v>3764</v>
      </c>
      <c r="O37" s="441">
        <f t="shared" si="0"/>
        <v>15313</v>
      </c>
      <c r="P37" s="442">
        <f t="shared" si="0"/>
        <v>16945</v>
      </c>
      <c r="Q37" s="443">
        <f>SUM(O37:P37)</f>
        <v>32258</v>
      </c>
    </row>
    <row r="38" spans="2:17" ht="30" customHeight="1" thickBot="1">
      <c r="B38" s="98" t="s">
        <v>15</v>
      </c>
      <c r="C38" s="444">
        <f>SUM(C34:C37)</f>
        <v>108123</v>
      </c>
      <c r="D38" s="445">
        <f>SUM(D34:D37)</f>
        <v>100627</v>
      </c>
      <c r="E38" s="446">
        <f>SUM(E34:E37)</f>
        <v>208750</v>
      </c>
      <c r="F38" s="447">
        <f>SUM(F34:F37)</f>
        <v>248491</v>
      </c>
      <c r="G38" s="445">
        <f>SUM(G34:G37)</f>
        <v>232432</v>
      </c>
      <c r="H38" s="448">
        <f>SUM(H34:H37)</f>
        <v>480923</v>
      </c>
      <c r="I38" s="444">
        <f>SUM(I34:I37)</f>
        <v>96227</v>
      </c>
      <c r="J38" s="445">
        <f>SUM(J34:J37)</f>
        <v>103585</v>
      </c>
      <c r="K38" s="446">
        <f>SUM(K34:K37)</f>
        <v>199812</v>
      </c>
      <c r="L38" s="447">
        <f>SUM(L34:L37)</f>
        <v>50358</v>
      </c>
      <c r="M38" s="448">
        <f>SUM(M34:M37)</f>
        <v>65201</v>
      </c>
      <c r="N38" s="448">
        <f>SUM(N34:N37)</f>
        <v>115559</v>
      </c>
      <c r="O38" s="444">
        <f>SUM(O34:O37)</f>
        <v>503199</v>
      </c>
      <c r="P38" s="445">
        <f>SUM(P34:P37)</f>
        <v>501845</v>
      </c>
      <c r="Q38" s="449">
        <f>SUM(Q34:Q37)</f>
        <v>1005044</v>
      </c>
    </row>
    <row r="39" ht="19.5" thickTop="1">
      <c r="N39" s="255"/>
    </row>
    <row r="40" spans="2:8" ht="18.75">
      <c r="B40" s="1166" t="s">
        <v>651</v>
      </c>
      <c r="C40" s="1166"/>
      <c r="D40" s="1166"/>
      <c r="E40" s="1166"/>
      <c r="F40" s="1166"/>
      <c r="G40" s="1166"/>
      <c r="H40" s="1166"/>
    </row>
    <row r="41" ht="19.5" thickBot="1"/>
    <row r="42" spans="2:7" ht="57.75" thickBot="1" thickTop="1">
      <c r="B42" s="456" t="s">
        <v>227</v>
      </c>
      <c r="C42" s="457" t="s">
        <v>0</v>
      </c>
      <c r="D42" s="457" t="s">
        <v>1</v>
      </c>
      <c r="E42" s="458" t="s">
        <v>2</v>
      </c>
      <c r="F42" s="458" t="s">
        <v>180</v>
      </c>
      <c r="G42" s="459" t="s">
        <v>15</v>
      </c>
    </row>
    <row r="43" spans="2:8" ht="34.5" customHeight="1" thickTop="1">
      <c r="B43" s="460" t="s">
        <v>24</v>
      </c>
      <c r="C43" s="450">
        <v>0.048</v>
      </c>
      <c r="D43" s="450">
        <v>0.029</v>
      </c>
      <c r="E43" s="450">
        <v>0.131</v>
      </c>
      <c r="F43" s="450">
        <v>0</v>
      </c>
      <c r="G43" s="451">
        <f>SUM(C43:F43)</f>
        <v>0.20800000000000002</v>
      </c>
      <c r="H43" s="256"/>
    </row>
    <row r="44" spans="2:7" ht="34.5" customHeight="1">
      <c r="B44" s="461" t="s">
        <v>181</v>
      </c>
      <c r="C44" s="452">
        <v>0.139</v>
      </c>
      <c r="D44" s="452">
        <v>0.103</v>
      </c>
      <c r="E44" s="452">
        <v>0.218</v>
      </c>
      <c r="F44" s="452">
        <v>0.019</v>
      </c>
      <c r="G44" s="453">
        <f>SUM(C44:F44)</f>
        <v>0.479</v>
      </c>
    </row>
    <row r="45" spans="2:7" ht="34.5" customHeight="1">
      <c r="B45" s="461" t="s">
        <v>182</v>
      </c>
      <c r="C45" s="452">
        <v>0.068</v>
      </c>
      <c r="D45" s="452">
        <v>0</v>
      </c>
      <c r="E45" s="452">
        <v>0.122</v>
      </c>
      <c r="F45" s="452">
        <v>0.009</v>
      </c>
      <c r="G45" s="453">
        <f>SUM(C45:F45)</f>
        <v>0.199</v>
      </c>
    </row>
    <row r="46" spans="2:7" ht="34.5" customHeight="1" thickBot="1">
      <c r="B46" s="462" t="s">
        <v>25</v>
      </c>
      <c r="C46" s="454">
        <v>0.055</v>
      </c>
      <c r="D46" s="454">
        <v>0</v>
      </c>
      <c r="E46" s="454">
        <v>0.057</v>
      </c>
      <c r="F46" s="454">
        <v>0.004</v>
      </c>
      <c r="G46" s="455">
        <f>SUM(C46:F46)</f>
        <v>0.116</v>
      </c>
    </row>
    <row r="47" spans="2:7" ht="34.5" customHeight="1" thickBot="1" thickTop="1">
      <c r="B47" s="463" t="s">
        <v>15</v>
      </c>
      <c r="C47" s="464">
        <f>SUM(C43:C46)</f>
        <v>0.31</v>
      </c>
      <c r="D47" s="464">
        <f>SUM(D43:D46)</f>
        <v>0.132</v>
      </c>
      <c r="E47" s="464">
        <f>SUM(E43:E46)</f>
        <v>0.528</v>
      </c>
      <c r="F47" s="464">
        <f>SUM(F43:F46)</f>
        <v>0.032</v>
      </c>
      <c r="G47" s="465">
        <f>SUM(G43:G46)</f>
        <v>1.0020000000000002</v>
      </c>
    </row>
    <row r="48" ht="19.5" thickTop="1"/>
    <row r="50" spans="2:16" ht="18.75">
      <c r="B50" s="1166" t="s">
        <v>222</v>
      </c>
      <c r="C50" s="1166"/>
      <c r="D50" s="1166"/>
      <c r="E50" s="1166"/>
      <c r="F50" s="1166"/>
      <c r="G50" s="1166"/>
      <c r="H50" s="1166"/>
      <c r="I50" s="1166"/>
      <c r="J50" s="1166"/>
      <c r="K50" s="1166"/>
      <c r="L50" s="1166"/>
      <c r="M50" s="1166"/>
      <c r="N50" s="1166"/>
      <c r="O50" s="1166"/>
      <c r="P50" s="1166"/>
    </row>
  </sheetData>
  <sheetProtection/>
  <mergeCells count="12">
    <mergeCell ref="B50:P50"/>
    <mergeCell ref="B40:H40"/>
    <mergeCell ref="B2:G2"/>
    <mergeCell ref="B9:G9"/>
    <mergeCell ref="B16:G16"/>
    <mergeCell ref="B23:G23"/>
    <mergeCell ref="B30:G30"/>
    <mergeCell ref="C32:E32"/>
    <mergeCell ref="F32:H32"/>
    <mergeCell ref="I32:K32"/>
    <mergeCell ref="L32:N32"/>
    <mergeCell ref="O32:Q32"/>
  </mergeCells>
  <printOptions horizontalCentered="1"/>
  <pageMargins left="0" right="0" top="0" bottom="0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6"/>
  <sheetViews>
    <sheetView rightToLeft="1" zoomScalePageLayoutView="0" workbookViewId="0" topLeftCell="A1">
      <selection activeCell="B66" sqref="B66:P66"/>
    </sheetView>
  </sheetViews>
  <sheetFormatPr defaultColWidth="9.140625" defaultRowHeight="15"/>
  <cols>
    <col min="1" max="1" width="9.140625" style="1" customWidth="1"/>
    <col min="2" max="2" width="25.57421875" style="1" bestFit="1" customWidth="1"/>
    <col min="3" max="3" width="12.7109375" style="1" bestFit="1" customWidth="1"/>
    <col min="4" max="4" width="16.28125" style="1" bestFit="1" customWidth="1"/>
    <col min="5" max="5" width="17.00390625" style="1" customWidth="1"/>
    <col min="6" max="6" width="15.28125" style="1" customWidth="1"/>
    <col min="7" max="7" width="10.57421875" style="1" bestFit="1" customWidth="1"/>
    <col min="8" max="16384" width="9.140625" style="1" customWidth="1"/>
  </cols>
  <sheetData>
    <row r="2" spans="2:7" ht="18.75">
      <c r="B2" s="1166" t="s">
        <v>451</v>
      </c>
      <c r="C2" s="1166"/>
      <c r="D2" s="1166"/>
      <c r="E2" s="1166"/>
      <c r="F2" s="1166"/>
      <c r="G2" s="1166"/>
    </row>
    <row r="3" spans="2:6" ht="19.5" thickBot="1">
      <c r="B3" s="1202"/>
      <c r="C3" s="1202"/>
      <c r="D3" s="1202"/>
      <c r="E3" s="1202"/>
      <c r="F3" s="1202"/>
    </row>
    <row r="4" spans="2:7" ht="57.75" thickBot="1" thickTop="1">
      <c r="B4" s="466" t="s">
        <v>183</v>
      </c>
      <c r="C4" s="457" t="s">
        <v>0</v>
      </c>
      <c r="D4" s="457" t="s">
        <v>1</v>
      </c>
      <c r="E4" s="457" t="s">
        <v>2</v>
      </c>
      <c r="F4" s="475" t="s">
        <v>180</v>
      </c>
      <c r="G4" s="480" t="s">
        <v>15</v>
      </c>
    </row>
    <row r="5" spans="2:7" ht="30" customHeight="1" thickTop="1">
      <c r="B5" s="486" t="s">
        <v>184</v>
      </c>
      <c r="C5" s="467">
        <v>0.018</v>
      </c>
      <c r="D5" s="467">
        <v>0.005</v>
      </c>
      <c r="E5" s="467">
        <v>0.052</v>
      </c>
      <c r="F5" s="476">
        <v>0.002</v>
      </c>
      <c r="G5" s="481">
        <f aca="true" t="shared" si="0" ref="G5:G11">SUM(C5:F5)</f>
        <v>0.077</v>
      </c>
    </row>
    <row r="6" spans="2:7" ht="30" customHeight="1">
      <c r="B6" s="487" t="s">
        <v>185</v>
      </c>
      <c r="C6" s="469">
        <v>0.032</v>
      </c>
      <c r="D6" s="469">
        <v>0.025</v>
      </c>
      <c r="E6" s="469">
        <v>0.178</v>
      </c>
      <c r="F6" s="477">
        <v>0.002</v>
      </c>
      <c r="G6" s="482">
        <f t="shared" si="0"/>
        <v>0.237</v>
      </c>
    </row>
    <row r="7" spans="2:7" ht="37.5">
      <c r="B7" s="488" t="s">
        <v>186</v>
      </c>
      <c r="C7" s="469">
        <v>0.031</v>
      </c>
      <c r="D7" s="469">
        <v>0.009</v>
      </c>
      <c r="E7" s="469">
        <v>0.072</v>
      </c>
      <c r="F7" s="477">
        <v>0.001</v>
      </c>
      <c r="G7" s="482">
        <f t="shared" si="0"/>
        <v>0.11299999999999999</v>
      </c>
    </row>
    <row r="8" spans="2:7" ht="30" customHeight="1">
      <c r="B8" s="487" t="s">
        <v>27</v>
      </c>
      <c r="C8" s="469">
        <v>0.108</v>
      </c>
      <c r="D8" s="469">
        <v>0.029</v>
      </c>
      <c r="E8" s="469">
        <v>0.092</v>
      </c>
      <c r="F8" s="477">
        <v>0.009</v>
      </c>
      <c r="G8" s="482">
        <f t="shared" si="0"/>
        <v>0.23800000000000002</v>
      </c>
    </row>
    <row r="9" spans="2:7" ht="30" customHeight="1">
      <c r="B9" s="487" t="s">
        <v>28</v>
      </c>
      <c r="C9" s="469">
        <v>0.048</v>
      </c>
      <c r="D9" s="469">
        <v>0.035</v>
      </c>
      <c r="E9" s="469">
        <v>0.061</v>
      </c>
      <c r="F9" s="477">
        <v>0.002</v>
      </c>
      <c r="G9" s="482">
        <f t="shared" si="0"/>
        <v>0.14600000000000002</v>
      </c>
    </row>
    <row r="10" spans="2:7" ht="30" customHeight="1">
      <c r="B10" s="487" t="s">
        <v>29</v>
      </c>
      <c r="C10" s="469">
        <v>0.043</v>
      </c>
      <c r="D10" s="469">
        <v>0.014</v>
      </c>
      <c r="E10" s="469">
        <v>0.045</v>
      </c>
      <c r="F10" s="477">
        <v>0.015</v>
      </c>
      <c r="G10" s="482">
        <f t="shared" si="0"/>
        <v>0.11699999999999999</v>
      </c>
    </row>
    <row r="11" spans="2:7" ht="30" customHeight="1" thickBot="1">
      <c r="B11" s="489" t="s">
        <v>30</v>
      </c>
      <c r="C11" s="471">
        <v>0.028</v>
      </c>
      <c r="D11" s="471">
        <v>0.013</v>
      </c>
      <c r="E11" s="471">
        <v>0.028</v>
      </c>
      <c r="F11" s="478">
        <v>0</v>
      </c>
      <c r="G11" s="483">
        <f t="shared" si="0"/>
        <v>0.069</v>
      </c>
    </row>
    <row r="12" spans="2:7" ht="30" customHeight="1" thickBot="1" thickTop="1">
      <c r="B12" s="485" t="s">
        <v>15</v>
      </c>
      <c r="C12" s="473">
        <f>SUM(C5:C11)</f>
        <v>0.308</v>
      </c>
      <c r="D12" s="473">
        <f>SUM(D5:D11)</f>
        <v>0.13</v>
      </c>
      <c r="E12" s="473">
        <f>SUM(E5:E11)</f>
        <v>0.528</v>
      </c>
      <c r="F12" s="479">
        <f>SUM(F5:F11)</f>
        <v>0.031</v>
      </c>
      <c r="G12" s="484">
        <f>SUM(G5:G11)</f>
        <v>0.9970000000000001</v>
      </c>
    </row>
    <row r="13" ht="19.5" thickTop="1"/>
    <row r="14" spans="2:7" ht="18.75">
      <c r="B14" s="1166" t="s">
        <v>450</v>
      </c>
      <c r="C14" s="1166"/>
      <c r="D14" s="1166"/>
      <c r="E14" s="1166"/>
      <c r="F14" s="1166"/>
      <c r="G14" s="1166"/>
    </row>
    <row r="15" ht="19.5" thickBot="1"/>
    <row r="16" spans="2:7" ht="39.75" customHeight="1" thickBot="1" thickTop="1">
      <c r="B16" s="1197" t="s">
        <v>228</v>
      </c>
      <c r="C16" s="1199" t="s">
        <v>0</v>
      </c>
      <c r="D16" s="1200"/>
      <c r="E16" s="1200"/>
      <c r="F16" s="1200"/>
      <c r="G16" s="1201"/>
    </row>
    <row r="17" spans="2:7" ht="39.75" customHeight="1" thickBot="1">
      <c r="B17" s="1198"/>
      <c r="C17" s="514" t="s">
        <v>187</v>
      </c>
      <c r="D17" s="524" t="s">
        <v>188</v>
      </c>
      <c r="E17" s="524" t="s">
        <v>189</v>
      </c>
      <c r="F17" s="515" t="s">
        <v>18</v>
      </c>
      <c r="G17" s="262" t="s">
        <v>15</v>
      </c>
    </row>
    <row r="18" spans="2:7" ht="30" customHeight="1">
      <c r="B18" s="494" t="s">
        <v>31</v>
      </c>
      <c r="C18" s="495">
        <v>2460</v>
      </c>
      <c r="D18" s="496">
        <v>8024</v>
      </c>
      <c r="E18" s="496">
        <v>4254</v>
      </c>
      <c r="F18" s="132">
        <v>3649</v>
      </c>
      <c r="G18" s="497">
        <f>SUM(C18:F18)</f>
        <v>18387</v>
      </c>
    </row>
    <row r="19" spans="2:7" ht="30" customHeight="1">
      <c r="B19" s="498" t="s">
        <v>185</v>
      </c>
      <c r="C19" s="499">
        <v>4245</v>
      </c>
      <c r="D19" s="500">
        <v>13106</v>
      </c>
      <c r="E19" s="500">
        <v>6780</v>
      </c>
      <c r="F19" s="501">
        <v>8024</v>
      </c>
      <c r="G19" s="502">
        <f aca="true" t="shared" si="1" ref="G19:G24">SUM(C19:F19)</f>
        <v>32155</v>
      </c>
    </row>
    <row r="20" spans="2:7" ht="30" customHeight="1">
      <c r="B20" s="503" t="s">
        <v>186</v>
      </c>
      <c r="C20" s="499">
        <v>5616</v>
      </c>
      <c r="D20" s="500">
        <v>13284</v>
      </c>
      <c r="E20" s="500">
        <v>6173</v>
      </c>
      <c r="F20" s="501">
        <v>6471</v>
      </c>
      <c r="G20" s="502">
        <f t="shared" si="1"/>
        <v>31544</v>
      </c>
    </row>
    <row r="21" spans="2:7" ht="30" customHeight="1">
      <c r="B21" s="498" t="s">
        <v>27</v>
      </c>
      <c r="C21" s="499">
        <v>15670</v>
      </c>
      <c r="D21" s="500">
        <v>55155</v>
      </c>
      <c r="E21" s="500">
        <v>24135</v>
      </c>
      <c r="F21" s="501">
        <v>13686</v>
      </c>
      <c r="G21" s="502">
        <f t="shared" si="1"/>
        <v>108646</v>
      </c>
    </row>
    <row r="22" spans="2:7" ht="30" customHeight="1">
      <c r="B22" s="498" t="s">
        <v>28</v>
      </c>
      <c r="C22" s="499">
        <v>7825</v>
      </c>
      <c r="D22" s="500">
        <v>21444</v>
      </c>
      <c r="E22" s="500">
        <v>10117</v>
      </c>
      <c r="F22" s="501">
        <v>8555</v>
      </c>
      <c r="G22" s="502">
        <f t="shared" si="1"/>
        <v>47941</v>
      </c>
    </row>
    <row r="23" spans="2:7" ht="30" customHeight="1">
      <c r="B23" s="498" t="s">
        <v>29</v>
      </c>
      <c r="C23" s="499">
        <v>7141</v>
      </c>
      <c r="D23" s="500">
        <v>17877</v>
      </c>
      <c r="E23" s="500">
        <v>10449</v>
      </c>
      <c r="F23" s="501">
        <v>7978</v>
      </c>
      <c r="G23" s="502">
        <f t="shared" si="1"/>
        <v>43445</v>
      </c>
    </row>
    <row r="24" spans="2:7" ht="30" customHeight="1" thickBot="1">
      <c r="B24" s="504" t="s">
        <v>30</v>
      </c>
      <c r="C24" s="505">
        <v>4798</v>
      </c>
      <c r="D24" s="506">
        <v>10579</v>
      </c>
      <c r="E24" s="506">
        <v>6197</v>
      </c>
      <c r="F24" s="507">
        <v>6448</v>
      </c>
      <c r="G24" s="508">
        <f t="shared" si="1"/>
        <v>28022</v>
      </c>
    </row>
    <row r="25" spans="2:7" ht="30" customHeight="1" thickBot="1" thickTop="1">
      <c r="B25" s="509" t="s">
        <v>15</v>
      </c>
      <c r="C25" s="510">
        <f>SUM(C18:C24)</f>
        <v>47755</v>
      </c>
      <c r="D25" s="511">
        <f>SUM(D18:D24)</f>
        <v>139469</v>
      </c>
      <c r="E25" s="511">
        <f>SUM(E18:E24)</f>
        <v>68105</v>
      </c>
      <c r="F25" s="512">
        <f>SUM(F18:F24)</f>
        <v>54811</v>
      </c>
      <c r="G25" s="513">
        <f>SUM(G18:G24)</f>
        <v>310140</v>
      </c>
    </row>
    <row r="26" ht="19.5" thickTop="1"/>
    <row r="27" spans="2:7" ht="18.75">
      <c r="B27" s="1166" t="s">
        <v>452</v>
      </c>
      <c r="C27" s="1166"/>
      <c r="D27" s="1166"/>
      <c r="E27" s="1166"/>
      <c r="F27" s="1166"/>
      <c r="G27" s="1166"/>
    </row>
    <row r="28" ht="19.5" thickBot="1"/>
    <row r="29" spans="2:7" ht="39.75" customHeight="1" thickBot="1" thickTop="1">
      <c r="B29" s="1203" t="s">
        <v>229</v>
      </c>
      <c r="C29" s="1205" t="s">
        <v>1</v>
      </c>
      <c r="D29" s="1200"/>
      <c r="E29" s="1201"/>
      <c r="F29" s="261"/>
      <c r="G29" s="261"/>
    </row>
    <row r="30" spans="2:5" ht="39.75" customHeight="1" thickBot="1">
      <c r="B30" s="1204"/>
      <c r="C30" s="514" t="s">
        <v>187</v>
      </c>
      <c r="D30" s="515" t="s">
        <v>188</v>
      </c>
      <c r="E30" s="262" t="s">
        <v>15</v>
      </c>
    </row>
    <row r="31" spans="2:5" ht="30" customHeight="1">
      <c r="B31" s="516" t="s">
        <v>31</v>
      </c>
      <c r="C31" s="409">
        <v>1458</v>
      </c>
      <c r="D31" s="199">
        <v>3934</v>
      </c>
      <c r="E31" s="491">
        <f aca="true" t="shared" si="2" ref="E31:E37">SUM(C31:D31)</f>
        <v>5392</v>
      </c>
    </row>
    <row r="32" spans="2:5" ht="30" customHeight="1">
      <c r="B32" s="517" t="s">
        <v>185</v>
      </c>
      <c r="C32" s="417">
        <v>6596</v>
      </c>
      <c r="D32" s="203">
        <v>18358</v>
      </c>
      <c r="E32" s="492">
        <f t="shared" si="2"/>
        <v>24954</v>
      </c>
    </row>
    <row r="33" spans="2:5" ht="30" customHeight="1">
      <c r="B33" s="518" t="s">
        <v>186</v>
      </c>
      <c r="C33" s="417">
        <v>3329</v>
      </c>
      <c r="D33" s="203">
        <v>5423</v>
      </c>
      <c r="E33" s="492">
        <f t="shared" si="2"/>
        <v>8752</v>
      </c>
    </row>
    <row r="34" spans="2:5" ht="30" customHeight="1">
      <c r="B34" s="517" t="s">
        <v>27</v>
      </c>
      <c r="C34" s="417">
        <v>6880</v>
      </c>
      <c r="D34" s="203">
        <v>22659</v>
      </c>
      <c r="E34" s="492">
        <f t="shared" si="2"/>
        <v>29539</v>
      </c>
    </row>
    <row r="35" spans="2:5" ht="30" customHeight="1">
      <c r="B35" s="517" t="s">
        <v>28</v>
      </c>
      <c r="C35" s="417">
        <v>6997</v>
      </c>
      <c r="D35" s="203">
        <v>28611</v>
      </c>
      <c r="E35" s="492">
        <f t="shared" si="2"/>
        <v>35608</v>
      </c>
    </row>
    <row r="36" spans="2:5" ht="30" customHeight="1">
      <c r="B36" s="517" t="s">
        <v>29</v>
      </c>
      <c r="C36" s="417">
        <v>1821</v>
      </c>
      <c r="D36" s="203">
        <v>12483</v>
      </c>
      <c r="E36" s="492">
        <f t="shared" si="2"/>
        <v>14304</v>
      </c>
    </row>
    <row r="37" spans="2:5" ht="30" customHeight="1" thickBot="1">
      <c r="B37" s="519" t="s">
        <v>30</v>
      </c>
      <c r="C37" s="436">
        <v>1610</v>
      </c>
      <c r="D37" s="206">
        <v>11626</v>
      </c>
      <c r="E37" s="493">
        <f t="shared" si="2"/>
        <v>13236</v>
      </c>
    </row>
    <row r="38" spans="2:5" ht="30" customHeight="1" thickBot="1">
      <c r="B38" s="520" t="s">
        <v>15</v>
      </c>
      <c r="C38" s="521">
        <f>SUM(C31:C37)</f>
        <v>28691</v>
      </c>
      <c r="D38" s="522">
        <f>SUM(D31:D37)</f>
        <v>103094</v>
      </c>
      <c r="E38" s="523">
        <f>SUM(E31:E37)</f>
        <v>131785</v>
      </c>
    </row>
    <row r="39" ht="19.5" thickTop="1"/>
    <row r="40" spans="2:8" ht="18.75">
      <c r="B40" s="1166" t="s">
        <v>453</v>
      </c>
      <c r="C40" s="1166"/>
      <c r="D40" s="1166"/>
      <c r="E40" s="1166"/>
      <c r="F40" s="1166"/>
      <c r="G40" s="1166"/>
      <c r="H40" s="1166"/>
    </row>
    <row r="41" ht="19.5" thickBot="1"/>
    <row r="42" spans="2:7" ht="30" customHeight="1" thickBot="1" thickTop="1">
      <c r="B42" s="1197" t="s">
        <v>230</v>
      </c>
      <c r="C42" s="1199" t="s">
        <v>2</v>
      </c>
      <c r="D42" s="1200"/>
      <c r="E42" s="1200"/>
      <c r="F42" s="1200"/>
      <c r="G42" s="1201"/>
    </row>
    <row r="43" spans="2:7" ht="57.75" customHeight="1" thickBot="1">
      <c r="B43" s="1198"/>
      <c r="C43" s="525" t="s">
        <v>187</v>
      </c>
      <c r="D43" s="526" t="s">
        <v>188</v>
      </c>
      <c r="E43" s="526" t="s">
        <v>189</v>
      </c>
      <c r="F43" s="527" t="s">
        <v>18</v>
      </c>
      <c r="G43" s="528" t="s">
        <v>15</v>
      </c>
    </row>
    <row r="44" spans="2:7" ht="30" customHeight="1">
      <c r="B44" s="257" t="s">
        <v>31</v>
      </c>
      <c r="C44" s="409">
        <v>11133</v>
      </c>
      <c r="D44" s="410">
        <v>21105</v>
      </c>
      <c r="E44" s="410">
        <v>11066</v>
      </c>
      <c r="F44" s="199">
        <v>9374</v>
      </c>
      <c r="G44" s="491">
        <f>SUM(C44:F44)</f>
        <v>52678</v>
      </c>
    </row>
    <row r="45" spans="2:7" ht="30" customHeight="1">
      <c r="B45" s="258" t="s">
        <v>185</v>
      </c>
      <c r="C45" s="417">
        <v>48519</v>
      </c>
      <c r="D45" s="418">
        <v>74177</v>
      </c>
      <c r="E45" s="418">
        <v>38289</v>
      </c>
      <c r="F45" s="203">
        <v>17695</v>
      </c>
      <c r="G45" s="492">
        <f aca="true" t="shared" si="3" ref="G45:G50">SUM(C45:F45)</f>
        <v>178680</v>
      </c>
    </row>
    <row r="46" spans="2:7" ht="30" customHeight="1">
      <c r="B46" s="259" t="s">
        <v>186</v>
      </c>
      <c r="C46" s="417">
        <v>20157</v>
      </c>
      <c r="D46" s="418">
        <v>31089</v>
      </c>
      <c r="E46" s="418">
        <v>14691</v>
      </c>
      <c r="F46" s="203">
        <v>6382</v>
      </c>
      <c r="G46" s="492">
        <f t="shared" si="3"/>
        <v>72319</v>
      </c>
    </row>
    <row r="47" spans="2:7" ht="30" customHeight="1">
      <c r="B47" s="258" t="s">
        <v>27</v>
      </c>
      <c r="C47" s="417">
        <v>20593</v>
      </c>
      <c r="D47" s="418">
        <v>41368</v>
      </c>
      <c r="E47" s="418">
        <v>21489</v>
      </c>
      <c r="F47" s="203">
        <v>9035</v>
      </c>
      <c r="G47" s="492">
        <f t="shared" si="3"/>
        <v>92485</v>
      </c>
    </row>
    <row r="48" spans="2:7" ht="30" customHeight="1">
      <c r="B48" s="258" t="s">
        <v>28</v>
      </c>
      <c r="C48" s="417">
        <v>13415</v>
      </c>
      <c r="D48" s="418">
        <v>22695</v>
      </c>
      <c r="E48" s="418">
        <v>18523</v>
      </c>
      <c r="F48" s="203">
        <v>6686</v>
      </c>
      <c r="G48" s="492">
        <f t="shared" si="3"/>
        <v>61319</v>
      </c>
    </row>
    <row r="49" spans="2:7" ht="30" customHeight="1">
      <c r="B49" s="258" t="s">
        <v>29</v>
      </c>
      <c r="C49" s="417">
        <v>11098</v>
      </c>
      <c r="D49" s="418">
        <v>18201</v>
      </c>
      <c r="E49" s="418">
        <v>10626</v>
      </c>
      <c r="F49" s="203">
        <v>5134</v>
      </c>
      <c r="G49" s="492">
        <f t="shared" si="3"/>
        <v>45059</v>
      </c>
    </row>
    <row r="50" spans="2:7" ht="30" customHeight="1" thickBot="1">
      <c r="B50" s="260" t="s">
        <v>30</v>
      </c>
      <c r="C50" s="436">
        <v>7220</v>
      </c>
      <c r="D50" s="437">
        <v>10157</v>
      </c>
      <c r="E50" s="437">
        <v>8266</v>
      </c>
      <c r="F50" s="206">
        <v>2678</v>
      </c>
      <c r="G50" s="493">
        <f t="shared" si="3"/>
        <v>28321</v>
      </c>
    </row>
    <row r="51" spans="2:7" ht="30" customHeight="1" thickBot="1">
      <c r="B51" s="520" t="s">
        <v>15</v>
      </c>
      <c r="C51" s="521">
        <f>SUM(C44:C50)</f>
        <v>132135</v>
      </c>
      <c r="D51" s="531">
        <f>SUM(D44:D50)</f>
        <v>218792</v>
      </c>
      <c r="E51" s="531">
        <f>SUM(E44:E50)</f>
        <v>122950</v>
      </c>
      <c r="F51" s="522">
        <f>SUM(F44:F50)</f>
        <v>56984</v>
      </c>
      <c r="G51" s="523">
        <f>SUM(G44:G50)</f>
        <v>530861</v>
      </c>
    </row>
    <row r="52" ht="19.5" thickTop="1"/>
    <row r="53" spans="2:7" ht="18.75">
      <c r="B53" s="1166" t="s">
        <v>454</v>
      </c>
      <c r="C53" s="1166"/>
      <c r="D53" s="1166"/>
      <c r="E53" s="1166"/>
      <c r="F53" s="1166"/>
      <c r="G53" s="1166"/>
    </row>
    <row r="54" ht="19.5" thickBot="1"/>
    <row r="55" spans="2:7" ht="39.75" customHeight="1" thickBot="1" thickTop="1">
      <c r="B55" s="1197" t="s">
        <v>190</v>
      </c>
      <c r="C55" s="1199" t="s">
        <v>180</v>
      </c>
      <c r="D55" s="1200"/>
      <c r="E55" s="1200"/>
      <c r="F55" s="1200"/>
      <c r="G55" s="1201"/>
    </row>
    <row r="56" spans="2:7" ht="39.75" customHeight="1" thickBot="1">
      <c r="B56" s="1198"/>
      <c r="C56" s="514" t="s">
        <v>187</v>
      </c>
      <c r="D56" s="524" t="s">
        <v>188</v>
      </c>
      <c r="E56" s="524" t="s">
        <v>189</v>
      </c>
      <c r="F56" s="515" t="s">
        <v>18</v>
      </c>
      <c r="G56" s="262" t="s">
        <v>15</v>
      </c>
    </row>
    <row r="57" spans="2:7" ht="30" customHeight="1">
      <c r="B57" s="516" t="s">
        <v>31</v>
      </c>
      <c r="C57" s="409">
        <v>0</v>
      </c>
      <c r="D57" s="410">
        <v>883</v>
      </c>
      <c r="E57" s="410">
        <v>735</v>
      </c>
      <c r="F57" s="199">
        <v>442</v>
      </c>
      <c r="G57" s="532">
        <f>SUM(C57:F57)</f>
        <v>2060</v>
      </c>
    </row>
    <row r="58" spans="2:7" ht="30" customHeight="1">
      <c r="B58" s="517" t="s">
        <v>185</v>
      </c>
      <c r="C58" s="417">
        <v>0</v>
      </c>
      <c r="D58" s="418">
        <v>1590</v>
      </c>
      <c r="E58" s="418">
        <v>654</v>
      </c>
      <c r="F58" s="203">
        <v>0</v>
      </c>
      <c r="G58" s="492">
        <f aca="true" t="shared" si="4" ref="G58:G63">SUM(C58:F58)</f>
        <v>2244</v>
      </c>
    </row>
    <row r="59" spans="2:7" ht="30" customHeight="1">
      <c r="B59" s="518" t="s">
        <v>186</v>
      </c>
      <c r="C59" s="417">
        <v>0</v>
      </c>
      <c r="D59" s="418">
        <v>587</v>
      </c>
      <c r="E59" s="418">
        <v>359</v>
      </c>
      <c r="F59" s="203">
        <v>218</v>
      </c>
      <c r="G59" s="492">
        <f t="shared" si="4"/>
        <v>1164</v>
      </c>
    </row>
    <row r="60" spans="2:7" ht="30" customHeight="1">
      <c r="B60" s="517" t="s">
        <v>27</v>
      </c>
      <c r="C60" s="417">
        <v>95</v>
      </c>
      <c r="D60" s="418">
        <v>5605</v>
      </c>
      <c r="E60" s="418">
        <v>2389</v>
      </c>
      <c r="F60" s="203">
        <v>1082</v>
      </c>
      <c r="G60" s="492">
        <f t="shared" si="4"/>
        <v>9171</v>
      </c>
    </row>
    <row r="61" spans="2:7" ht="30" customHeight="1">
      <c r="B61" s="517" t="s">
        <v>28</v>
      </c>
      <c r="C61" s="417">
        <v>0</v>
      </c>
      <c r="D61" s="418">
        <v>1237</v>
      </c>
      <c r="E61" s="418">
        <v>638</v>
      </c>
      <c r="F61" s="203">
        <v>294</v>
      </c>
      <c r="G61" s="492">
        <f t="shared" si="4"/>
        <v>2169</v>
      </c>
    </row>
    <row r="62" spans="2:7" ht="30" customHeight="1">
      <c r="B62" s="517" t="s">
        <v>29</v>
      </c>
      <c r="C62" s="417">
        <v>74</v>
      </c>
      <c r="D62" s="418">
        <v>9666</v>
      </c>
      <c r="E62" s="418">
        <v>3982</v>
      </c>
      <c r="F62" s="203">
        <v>1728</v>
      </c>
      <c r="G62" s="492">
        <f t="shared" si="4"/>
        <v>15450</v>
      </c>
    </row>
    <row r="63" spans="2:7" ht="30" customHeight="1" thickBot="1">
      <c r="B63" s="519" t="s">
        <v>30</v>
      </c>
      <c r="C63" s="436">
        <v>0</v>
      </c>
      <c r="D63" s="437">
        <v>0</v>
      </c>
      <c r="E63" s="437">
        <v>0</v>
      </c>
      <c r="F63" s="206">
        <v>0</v>
      </c>
      <c r="G63" s="493">
        <f t="shared" si="4"/>
        <v>0</v>
      </c>
    </row>
    <row r="64" spans="2:7" ht="30" customHeight="1" thickBot="1">
      <c r="B64" s="520" t="s">
        <v>15</v>
      </c>
      <c r="C64" s="521">
        <f>SUM(C57:C63)</f>
        <v>169</v>
      </c>
      <c r="D64" s="531">
        <f>SUM(D57:D63)</f>
        <v>19568</v>
      </c>
      <c r="E64" s="531">
        <f>SUM(E57:E63)</f>
        <v>8757</v>
      </c>
      <c r="F64" s="522">
        <f>SUM(F57:F63)</f>
        <v>3764</v>
      </c>
      <c r="G64" s="523">
        <f>SUM(G57:G63)</f>
        <v>32258</v>
      </c>
    </row>
    <row r="65" ht="19.5" thickTop="1"/>
    <row r="66" spans="2:16" ht="18.75">
      <c r="B66" s="1166" t="s">
        <v>222</v>
      </c>
      <c r="C66" s="1166"/>
      <c r="D66" s="1166"/>
      <c r="E66" s="1166"/>
      <c r="F66" s="1166"/>
      <c r="G66" s="1166"/>
      <c r="H66" s="1166"/>
      <c r="I66" s="1166"/>
      <c r="J66" s="1166"/>
      <c r="K66" s="1166"/>
      <c r="L66" s="1166"/>
      <c r="M66" s="1166"/>
      <c r="N66" s="1166"/>
      <c r="O66" s="1166"/>
      <c r="P66" s="1166"/>
    </row>
  </sheetData>
  <sheetProtection/>
  <mergeCells count="15">
    <mergeCell ref="B66:P66"/>
    <mergeCell ref="B2:G2"/>
    <mergeCell ref="B14:G14"/>
    <mergeCell ref="B27:G27"/>
    <mergeCell ref="B40:H40"/>
    <mergeCell ref="B53:G53"/>
    <mergeCell ref="B55:B56"/>
    <mergeCell ref="C55:G55"/>
    <mergeCell ref="B3:F3"/>
    <mergeCell ref="B16:B17"/>
    <mergeCell ref="C16:G16"/>
    <mergeCell ref="B29:B30"/>
    <mergeCell ref="B42:B43"/>
    <mergeCell ref="C42:G42"/>
    <mergeCell ref="C29:E29"/>
  </mergeCells>
  <printOptions horizontalCentered="1"/>
  <pageMargins left="0" right="0" top="0" bottom="0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1"/>
  <sheetViews>
    <sheetView rightToLeft="1" zoomScalePageLayoutView="0" workbookViewId="0" topLeftCell="A1">
      <selection activeCell="B31" sqref="B31:P31"/>
    </sheetView>
  </sheetViews>
  <sheetFormatPr defaultColWidth="9.140625" defaultRowHeight="15"/>
  <cols>
    <col min="2" max="2" width="24.7109375" style="0" customWidth="1"/>
    <col min="3" max="9" width="15.7109375" style="0" customWidth="1"/>
  </cols>
  <sheetData>
    <row r="1" spans="2:5" ht="18">
      <c r="B1" s="1206" t="s">
        <v>457</v>
      </c>
      <c r="C1" s="1206"/>
      <c r="D1" s="1206"/>
      <c r="E1" s="1206"/>
    </row>
    <row r="2" ht="15.75" thickBot="1"/>
    <row r="3" spans="2:3" ht="30" customHeight="1" thickBot="1" thickTop="1">
      <c r="B3" s="533" t="s">
        <v>191</v>
      </c>
      <c r="C3" s="46" t="s">
        <v>32</v>
      </c>
    </row>
    <row r="4" spans="2:3" ht="30" customHeight="1" thickTop="1">
      <c r="B4" s="537" t="s">
        <v>192</v>
      </c>
      <c r="C4" s="539">
        <v>0.854</v>
      </c>
    </row>
    <row r="5" spans="2:3" ht="30" customHeight="1">
      <c r="B5" s="232" t="s">
        <v>193</v>
      </c>
      <c r="C5" s="219">
        <v>0.089</v>
      </c>
    </row>
    <row r="6" spans="2:3" ht="30" customHeight="1">
      <c r="B6" s="232" t="s">
        <v>194</v>
      </c>
      <c r="C6" s="219">
        <v>0.045</v>
      </c>
    </row>
    <row r="7" spans="2:3" ht="30" customHeight="1">
      <c r="B7" s="232" t="s">
        <v>195</v>
      </c>
      <c r="C7" s="219">
        <v>0.005</v>
      </c>
    </row>
    <row r="8" spans="2:3" ht="30" customHeight="1">
      <c r="B8" s="232" t="s">
        <v>196</v>
      </c>
      <c r="C8" s="219">
        <v>0.006</v>
      </c>
    </row>
    <row r="9" spans="2:3" ht="30" customHeight="1" thickBot="1">
      <c r="B9" s="538" t="s">
        <v>26</v>
      </c>
      <c r="C9" s="241">
        <v>0.001</v>
      </c>
    </row>
    <row r="10" spans="2:3" ht="30" customHeight="1" thickBot="1" thickTop="1">
      <c r="B10" s="125" t="s">
        <v>15</v>
      </c>
      <c r="C10" s="126">
        <f>SUM(C4:C9)</f>
        <v>1</v>
      </c>
    </row>
    <row r="11" ht="15.75" thickTop="1"/>
    <row r="12" spans="2:7" ht="18">
      <c r="B12" s="1206" t="s">
        <v>458</v>
      </c>
      <c r="C12" s="1206"/>
      <c r="D12" s="1206"/>
      <c r="E12" s="1206"/>
      <c r="F12" s="1206"/>
      <c r="G12" s="1206"/>
    </row>
    <row r="13" ht="15.75" thickBot="1"/>
    <row r="14" spans="2:3" ht="30" customHeight="1" thickBot="1" thickTop="1">
      <c r="B14" s="544" t="s">
        <v>197</v>
      </c>
      <c r="C14" s="545" t="s">
        <v>32</v>
      </c>
    </row>
    <row r="15" spans="2:3" ht="30" customHeight="1" thickTop="1">
      <c r="B15" s="541" t="s">
        <v>33</v>
      </c>
      <c r="C15" s="534">
        <v>0.485</v>
      </c>
    </row>
    <row r="16" spans="2:3" ht="30" customHeight="1">
      <c r="B16" s="542" t="s">
        <v>34</v>
      </c>
      <c r="C16" s="535">
        <v>0.081</v>
      </c>
    </row>
    <row r="17" spans="2:3" ht="30" customHeight="1">
      <c r="B17" s="542" t="s">
        <v>198</v>
      </c>
      <c r="C17" s="535">
        <v>0.223</v>
      </c>
    </row>
    <row r="18" spans="2:3" ht="30" customHeight="1" thickBot="1">
      <c r="B18" s="543" t="s">
        <v>158</v>
      </c>
      <c r="C18" s="536">
        <v>0.211</v>
      </c>
    </row>
    <row r="19" spans="2:3" ht="30" customHeight="1" thickBot="1" thickTop="1">
      <c r="B19" s="540" t="s">
        <v>15</v>
      </c>
      <c r="C19" s="126">
        <f>SUM(C15:C18)</f>
        <v>0.9999999999999999</v>
      </c>
    </row>
    <row r="20" ht="15.75" thickTop="1"/>
    <row r="21" spans="2:7" ht="18">
      <c r="B21" s="1206" t="s">
        <v>459</v>
      </c>
      <c r="C21" s="1206"/>
      <c r="D21" s="1206"/>
      <c r="E21" s="1206"/>
      <c r="F21" s="1206"/>
      <c r="G21" s="1206"/>
    </row>
    <row r="22" ht="15.75" thickBot="1"/>
    <row r="23" spans="2:9" ht="39" thickBot="1" thickTop="1">
      <c r="B23" s="553" t="s">
        <v>231</v>
      </c>
      <c r="C23" s="546" t="s">
        <v>192</v>
      </c>
      <c r="D23" s="547" t="s">
        <v>193</v>
      </c>
      <c r="E23" s="547" t="s">
        <v>194</v>
      </c>
      <c r="F23" s="547" t="s">
        <v>199</v>
      </c>
      <c r="G23" s="547" t="s">
        <v>200</v>
      </c>
      <c r="H23" s="547" t="s">
        <v>26</v>
      </c>
      <c r="I23" s="548" t="s">
        <v>15</v>
      </c>
    </row>
    <row r="24" spans="2:9" ht="30" customHeight="1">
      <c r="B24" s="549" t="s">
        <v>0</v>
      </c>
      <c r="C24" s="412">
        <v>238928</v>
      </c>
      <c r="D24" s="410">
        <v>63435</v>
      </c>
      <c r="E24" s="410">
        <v>4759</v>
      </c>
      <c r="F24" s="410">
        <v>1879</v>
      </c>
      <c r="G24" s="410">
        <v>232</v>
      </c>
      <c r="H24" s="410">
        <v>907</v>
      </c>
      <c r="I24" s="554">
        <f>SUM(C24:H24)</f>
        <v>310140</v>
      </c>
    </row>
    <row r="25" spans="2:9" ht="30" customHeight="1">
      <c r="B25" s="550" t="s">
        <v>1</v>
      </c>
      <c r="C25" s="420">
        <v>119914</v>
      </c>
      <c r="D25" s="418">
        <v>8702</v>
      </c>
      <c r="E25" s="418">
        <v>2216</v>
      </c>
      <c r="F25" s="418">
        <v>698</v>
      </c>
      <c r="G25" s="418">
        <v>146</v>
      </c>
      <c r="H25" s="418">
        <v>109</v>
      </c>
      <c r="I25" s="555">
        <f>SUM(C25:H25)</f>
        <v>131785</v>
      </c>
    </row>
    <row r="26" spans="2:9" ht="30" customHeight="1">
      <c r="B26" s="550" t="s">
        <v>2</v>
      </c>
      <c r="C26" s="420">
        <v>498080</v>
      </c>
      <c r="D26" s="418">
        <v>17001</v>
      </c>
      <c r="E26" s="418">
        <v>7921</v>
      </c>
      <c r="F26" s="418">
        <v>2829</v>
      </c>
      <c r="G26" s="418">
        <v>4804</v>
      </c>
      <c r="H26" s="418">
        <v>226</v>
      </c>
      <c r="I26" s="555">
        <f>SUM(C26:H26)</f>
        <v>530861</v>
      </c>
    </row>
    <row r="27" spans="2:9" ht="30" customHeight="1" thickBot="1">
      <c r="B27" s="551" t="s">
        <v>3</v>
      </c>
      <c r="C27" s="439">
        <v>1364</v>
      </c>
      <c r="D27" s="437">
        <v>418</v>
      </c>
      <c r="E27" s="437">
        <v>30388</v>
      </c>
      <c r="F27" s="437">
        <v>75</v>
      </c>
      <c r="G27" s="437">
        <v>3</v>
      </c>
      <c r="H27" s="437">
        <v>10</v>
      </c>
      <c r="I27" s="556">
        <f>SUM(C27:H27)</f>
        <v>32258</v>
      </c>
    </row>
    <row r="28" spans="2:9" ht="30" customHeight="1" thickBot="1">
      <c r="B28" s="552" t="s">
        <v>15</v>
      </c>
      <c r="C28" s="557">
        <f aca="true" t="shared" si="0" ref="C28:I28">SUM(C24:C27)</f>
        <v>858286</v>
      </c>
      <c r="D28" s="531">
        <f t="shared" si="0"/>
        <v>89556</v>
      </c>
      <c r="E28" s="531">
        <f t="shared" si="0"/>
        <v>45284</v>
      </c>
      <c r="F28" s="531">
        <f t="shared" si="0"/>
        <v>5481</v>
      </c>
      <c r="G28" s="531">
        <f t="shared" si="0"/>
        <v>5185</v>
      </c>
      <c r="H28" s="531">
        <f t="shared" si="0"/>
        <v>1252</v>
      </c>
      <c r="I28" s="558">
        <f t="shared" si="0"/>
        <v>1005044</v>
      </c>
    </row>
    <row r="29" ht="15.75" thickTop="1"/>
    <row r="31" spans="2:16" ht="18.75">
      <c r="B31" s="1166" t="s">
        <v>222</v>
      </c>
      <c r="C31" s="1166"/>
      <c r="D31" s="1166"/>
      <c r="E31" s="1166"/>
      <c r="F31" s="1166"/>
      <c r="G31" s="1166"/>
      <c r="H31" s="1166"/>
      <c r="I31" s="1166"/>
      <c r="J31" s="1166"/>
      <c r="K31" s="1166"/>
      <c r="L31" s="1166"/>
      <c r="M31" s="1166"/>
      <c r="N31" s="1166"/>
      <c r="O31" s="1166"/>
      <c r="P31" s="1166"/>
    </row>
  </sheetData>
  <sheetProtection/>
  <mergeCells count="4">
    <mergeCell ref="B31:P31"/>
    <mergeCell ref="B1:E1"/>
    <mergeCell ref="B21:G21"/>
    <mergeCell ref="B12:G12"/>
  </mergeCells>
  <printOptions horizontalCentered="1"/>
  <pageMargins left="0" right="0" top="0" bottom="0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101"/>
  <sheetViews>
    <sheetView rightToLeft="1" zoomScalePageLayoutView="0" workbookViewId="0" topLeftCell="A1">
      <selection activeCell="B101" sqref="B101:P101"/>
    </sheetView>
  </sheetViews>
  <sheetFormatPr defaultColWidth="9.140625" defaultRowHeight="15"/>
  <cols>
    <col min="1" max="1" width="9.140625" style="1" customWidth="1"/>
    <col min="2" max="2" width="30.28125" style="1" customWidth="1"/>
    <col min="3" max="5" width="15.7109375" style="1" customWidth="1"/>
    <col min="6" max="16384" width="9.140625" style="1" customWidth="1"/>
  </cols>
  <sheetData>
    <row r="2" spans="2:5" ht="18.75">
      <c r="B2" s="1166" t="s">
        <v>461</v>
      </c>
      <c r="C2" s="1166"/>
      <c r="D2" s="1166"/>
      <c r="E2" s="1166"/>
    </row>
    <row r="3" ht="19.5" thickBot="1"/>
    <row r="4" spans="2:4" ht="30" customHeight="1" thickTop="1">
      <c r="B4" s="53" t="s">
        <v>201</v>
      </c>
      <c r="C4" s="564" t="s">
        <v>22</v>
      </c>
      <c r="D4" s="54" t="s">
        <v>202</v>
      </c>
    </row>
    <row r="5" spans="2:4" ht="30" customHeight="1">
      <c r="B5" s="562" t="s">
        <v>203</v>
      </c>
      <c r="C5" s="179">
        <v>551610</v>
      </c>
      <c r="D5" s="535">
        <v>0.549</v>
      </c>
    </row>
    <row r="6" spans="2:4" ht="30" customHeight="1" thickBot="1">
      <c r="B6" s="563" t="s">
        <v>204</v>
      </c>
      <c r="C6" s="565">
        <v>453434</v>
      </c>
      <c r="D6" s="536">
        <v>0.451</v>
      </c>
    </row>
    <row r="7" spans="2:4" ht="30" customHeight="1" thickBot="1" thickTop="1">
      <c r="B7" s="247" t="s">
        <v>15</v>
      </c>
      <c r="C7" s="566">
        <f>SUM(C5:C6)</f>
        <v>1005044</v>
      </c>
      <c r="D7" s="567">
        <f>SUM(D5:D6)</f>
        <v>1</v>
      </c>
    </row>
    <row r="8" ht="19.5" thickTop="1"/>
    <row r="9" spans="2:7" ht="18.75">
      <c r="B9" s="1207" t="s">
        <v>462</v>
      </c>
      <c r="C9" s="1207"/>
      <c r="D9" s="1207"/>
      <c r="E9" s="1207"/>
      <c r="F9" s="1207"/>
      <c r="G9" s="1207"/>
    </row>
    <row r="10" ht="19.5" thickBot="1"/>
    <row r="11" spans="2:5" ht="45" customHeight="1" thickBot="1" thickTop="1">
      <c r="B11" s="576" t="s">
        <v>205</v>
      </c>
      <c r="C11" s="577" t="s">
        <v>35</v>
      </c>
      <c r="D11" s="577" t="s">
        <v>36</v>
      </c>
      <c r="E11" s="575" t="s">
        <v>15</v>
      </c>
    </row>
    <row r="12" spans="2:5" ht="34.5" customHeight="1">
      <c r="B12" s="95" t="s">
        <v>31</v>
      </c>
      <c r="C12" s="467">
        <v>0.039</v>
      </c>
      <c r="D12" s="467">
        <v>0.039</v>
      </c>
      <c r="E12" s="468">
        <f>SUM(C12:D12)</f>
        <v>0.078</v>
      </c>
    </row>
    <row r="13" spans="2:5" ht="34.5" customHeight="1">
      <c r="B13" s="578" t="s">
        <v>206</v>
      </c>
      <c r="C13" s="469">
        <v>0.115</v>
      </c>
      <c r="D13" s="469">
        <v>0.122</v>
      </c>
      <c r="E13" s="470">
        <f>SUM(C13:D13)</f>
        <v>0.237</v>
      </c>
    </row>
    <row r="14" spans="2:5" ht="34.5" customHeight="1">
      <c r="B14" s="578" t="s">
        <v>186</v>
      </c>
      <c r="C14" s="469">
        <v>0.061</v>
      </c>
      <c r="D14" s="469">
        <v>0.052</v>
      </c>
      <c r="E14" s="470">
        <f>SUM(C14:D14)</f>
        <v>0.11299999999999999</v>
      </c>
    </row>
    <row r="15" spans="2:5" ht="34.5" customHeight="1">
      <c r="B15" s="578" t="s">
        <v>27</v>
      </c>
      <c r="C15" s="469">
        <v>0.213</v>
      </c>
      <c r="D15" s="469">
        <v>0.026</v>
      </c>
      <c r="E15" s="470">
        <f>SUM(C15:D15)</f>
        <v>0.239</v>
      </c>
    </row>
    <row r="16" spans="2:5" ht="34.5" customHeight="1">
      <c r="B16" s="578" t="s">
        <v>28</v>
      </c>
      <c r="C16" s="469">
        <v>0.069</v>
      </c>
      <c r="D16" s="469">
        <v>0.078</v>
      </c>
      <c r="E16" s="470">
        <f>SUM(C16:D16)</f>
        <v>0.14700000000000002</v>
      </c>
    </row>
    <row r="17" spans="2:5" ht="34.5" customHeight="1">
      <c r="B17" s="578" t="s">
        <v>29</v>
      </c>
      <c r="C17" s="469">
        <v>0.024</v>
      </c>
      <c r="D17" s="469">
        <v>0.094</v>
      </c>
      <c r="E17" s="470">
        <f>SUM(C17:D17)</f>
        <v>0.118</v>
      </c>
    </row>
    <row r="18" spans="2:5" ht="34.5" customHeight="1" thickBot="1">
      <c r="B18" s="579" t="s">
        <v>30</v>
      </c>
      <c r="C18" s="471">
        <v>0.029</v>
      </c>
      <c r="D18" s="471">
        <v>0.041</v>
      </c>
      <c r="E18" s="472">
        <f>SUM(C18:D18)</f>
        <v>0.07</v>
      </c>
    </row>
    <row r="19" spans="2:5" ht="34.5" customHeight="1" thickBot="1" thickTop="1">
      <c r="B19" s="544" t="s">
        <v>15</v>
      </c>
      <c r="C19" s="473">
        <f>SUM(C12:C18)</f>
        <v>0.55</v>
      </c>
      <c r="D19" s="473">
        <f>SUM(D12:D18)</f>
        <v>0.452</v>
      </c>
      <c r="E19" s="474">
        <f>SUM(E12:E18)</f>
        <v>1.002</v>
      </c>
    </row>
    <row r="20" ht="19.5" thickTop="1"/>
    <row r="21" spans="2:8" ht="18.75">
      <c r="B21" s="1207" t="s">
        <v>463</v>
      </c>
      <c r="C21" s="1207"/>
      <c r="D21" s="1207"/>
      <c r="E21" s="1207"/>
      <c r="F21" s="1207"/>
      <c r="G21" s="1207"/>
      <c r="H21" s="1207"/>
    </row>
    <row r="22" ht="19.5" thickBot="1"/>
    <row r="23" spans="2:4" ht="34.5" customHeight="1" thickTop="1">
      <c r="B23" s="53" t="s">
        <v>201</v>
      </c>
      <c r="C23" s="564" t="s">
        <v>22</v>
      </c>
      <c r="D23" s="54" t="s">
        <v>202</v>
      </c>
    </row>
    <row r="24" spans="2:4" ht="34.5" customHeight="1">
      <c r="B24" s="569" t="s">
        <v>203</v>
      </c>
      <c r="C24" s="573">
        <v>189476</v>
      </c>
      <c r="D24" s="571">
        <v>0.611</v>
      </c>
    </row>
    <row r="25" spans="2:4" ht="34.5" customHeight="1" thickBot="1">
      <c r="B25" s="570" t="s">
        <v>204</v>
      </c>
      <c r="C25" s="574">
        <v>120664</v>
      </c>
      <c r="D25" s="572">
        <v>0.389</v>
      </c>
    </row>
    <row r="26" spans="2:4" ht="34.5" customHeight="1" thickBot="1" thickTop="1">
      <c r="B26" s="247" t="s">
        <v>15</v>
      </c>
      <c r="C26" s="566">
        <f>SUM(C24:C25)</f>
        <v>310140</v>
      </c>
      <c r="D26" s="474">
        <f>SUM(D24:D25)</f>
        <v>1</v>
      </c>
    </row>
    <row r="27" ht="19.5" thickTop="1"/>
    <row r="28" spans="1:256" ht="18.75">
      <c r="A28" s="2"/>
      <c r="B28" s="1207" t="s">
        <v>464</v>
      </c>
      <c r="C28" s="1207"/>
      <c r="D28" s="1207"/>
      <c r="E28" s="1207"/>
      <c r="F28" s="1207"/>
      <c r="G28" s="1207"/>
      <c r="H28" s="120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ht="19.5" thickBot="1"/>
    <row r="30" spans="2:4" ht="34.5" customHeight="1" thickTop="1">
      <c r="B30" s="559" t="s">
        <v>201</v>
      </c>
      <c r="C30" s="560" t="s">
        <v>22</v>
      </c>
      <c r="D30" s="561" t="s">
        <v>202</v>
      </c>
    </row>
    <row r="31" spans="2:4" ht="34.5" customHeight="1">
      <c r="B31" s="569" t="s">
        <v>203</v>
      </c>
      <c r="C31" s="573">
        <v>71470</v>
      </c>
      <c r="D31" s="571">
        <v>0.542</v>
      </c>
    </row>
    <row r="32" spans="2:4" ht="34.5" customHeight="1" thickBot="1">
      <c r="B32" s="570" t="s">
        <v>204</v>
      </c>
      <c r="C32" s="574">
        <v>60315</v>
      </c>
      <c r="D32" s="572">
        <v>0.458</v>
      </c>
    </row>
    <row r="33" spans="2:4" ht="34.5" customHeight="1" thickBot="1" thickTop="1">
      <c r="B33" s="247" t="s">
        <v>15</v>
      </c>
      <c r="C33" s="566">
        <f>SUM(C31:C32)</f>
        <v>131785</v>
      </c>
      <c r="D33" s="126">
        <f>SUM(D31:D32)</f>
        <v>1</v>
      </c>
    </row>
    <row r="34" ht="19.5" thickTop="1"/>
    <row r="35" spans="2:9" ht="18.75">
      <c r="B35" s="1166" t="s">
        <v>465</v>
      </c>
      <c r="C35" s="1166"/>
      <c r="D35" s="1166"/>
      <c r="E35" s="1166"/>
      <c r="F35" s="1166"/>
      <c r="G35" s="1166"/>
      <c r="H35" s="1166"/>
      <c r="I35" s="1166"/>
    </row>
    <row r="36" ht="19.5" thickBot="1"/>
    <row r="37" spans="2:4" ht="34.5" customHeight="1" thickTop="1">
      <c r="B37" s="559" t="s">
        <v>201</v>
      </c>
      <c r="C37" s="560" t="s">
        <v>22</v>
      </c>
      <c r="D37" s="561" t="s">
        <v>202</v>
      </c>
    </row>
    <row r="38" spans="2:4" ht="34.5" customHeight="1">
      <c r="B38" s="569" t="s">
        <v>203</v>
      </c>
      <c r="C38" s="573">
        <v>290005</v>
      </c>
      <c r="D38" s="571">
        <v>0.546</v>
      </c>
    </row>
    <row r="39" spans="2:4" ht="34.5" customHeight="1" thickBot="1">
      <c r="B39" s="570" t="s">
        <v>204</v>
      </c>
      <c r="C39" s="574">
        <v>240856</v>
      </c>
      <c r="D39" s="572">
        <v>0.454</v>
      </c>
    </row>
    <row r="40" spans="2:4" ht="34.5" customHeight="1" thickBot="1" thickTop="1">
      <c r="B40" s="247" t="s">
        <v>15</v>
      </c>
      <c r="C40" s="566">
        <f>SUM(C38:C39)</f>
        <v>530861</v>
      </c>
      <c r="D40" s="126">
        <f>SUM(D38:D39)</f>
        <v>1</v>
      </c>
    </row>
    <row r="41" ht="19.5" thickTop="1"/>
    <row r="42" spans="2:9" ht="18.75">
      <c r="B42" s="1166" t="s">
        <v>466</v>
      </c>
      <c r="C42" s="1166"/>
      <c r="D42" s="1166"/>
      <c r="E42" s="1166"/>
      <c r="F42" s="1166"/>
      <c r="G42" s="1166"/>
      <c r="H42" s="1166"/>
      <c r="I42" s="1166"/>
    </row>
    <row r="43" ht="19.5" thickBot="1"/>
    <row r="44" spans="2:4" ht="34.5" customHeight="1" thickTop="1">
      <c r="B44" s="559" t="s">
        <v>201</v>
      </c>
      <c r="C44" s="560" t="s">
        <v>22</v>
      </c>
      <c r="D44" s="561" t="s">
        <v>202</v>
      </c>
    </row>
    <row r="45" spans="2:4" ht="34.5" customHeight="1">
      <c r="B45" s="263" t="s">
        <v>203</v>
      </c>
      <c r="C45" s="418">
        <v>659</v>
      </c>
      <c r="D45" s="580">
        <v>0.02</v>
      </c>
    </row>
    <row r="46" spans="2:4" ht="34.5" customHeight="1" thickBot="1">
      <c r="B46" s="264" t="s">
        <v>204</v>
      </c>
      <c r="C46" s="582">
        <v>31599</v>
      </c>
      <c r="D46" s="581">
        <v>0.98</v>
      </c>
    </row>
    <row r="47" spans="2:4" ht="34.5" customHeight="1" thickBot="1" thickTop="1">
      <c r="B47" s="247" t="s">
        <v>15</v>
      </c>
      <c r="C47" s="566">
        <f>SUM(C45:C46)</f>
        <v>32258</v>
      </c>
      <c r="D47" s="126">
        <f>SUM(D45:D46)</f>
        <v>1</v>
      </c>
    </row>
    <row r="48" ht="19.5" thickTop="1"/>
    <row r="49" spans="2:9" ht="18.75">
      <c r="B49" s="1166" t="s">
        <v>467</v>
      </c>
      <c r="C49" s="1166"/>
      <c r="D49" s="1166"/>
      <c r="E49" s="1166"/>
      <c r="F49" s="1166"/>
      <c r="G49" s="1166"/>
      <c r="H49" s="1166"/>
      <c r="I49" s="1166"/>
    </row>
    <row r="50" ht="19.5" thickBot="1"/>
    <row r="51" spans="2:5" ht="30" customHeight="1" thickBot="1" thickTop="1">
      <c r="B51" s="1210" t="s">
        <v>207</v>
      </c>
      <c r="C51" s="1212" t="s">
        <v>0</v>
      </c>
      <c r="D51" s="1213"/>
      <c r="E51" s="1214"/>
    </row>
    <row r="52" spans="2:5" ht="30" customHeight="1" thickBot="1">
      <c r="B52" s="1211"/>
      <c r="C52" s="585" t="s">
        <v>203</v>
      </c>
      <c r="D52" s="586" t="s">
        <v>36</v>
      </c>
      <c r="E52" s="587" t="s">
        <v>15</v>
      </c>
    </row>
    <row r="53" spans="2:5" ht="30" customHeight="1">
      <c r="B53" s="588" t="s">
        <v>31</v>
      </c>
      <c r="C53" s="409">
        <v>7081</v>
      </c>
      <c r="D53" s="199">
        <v>11306</v>
      </c>
      <c r="E53" s="592">
        <f>SUM(C53:D53)</f>
        <v>18387</v>
      </c>
    </row>
    <row r="54" spans="2:5" ht="30" customHeight="1">
      <c r="B54" s="589" t="s">
        <v>206</v>
      </c>
      <c r="C54" s="417">
        <v>14190</v>
      </c>
      <c r="D54" s="203">
        <v>17965</v>
      </c>
      <c r="E54" s="593">
        <f aca="true" t="shared" si="0" ref="E54:E59">SUM(C54:D54)</f>
        <v>32155</v>
      </c>
    </row>
    <row r="55" spans="2:5" ht="30" customHeight="1">
      <c r="B55" s="589" t="s">
        <v>186</v>
      </c>
      <c r="C55" s="417">
        <v>15315</v>
      </c>
      <c r="D55" s="203">
        <v>16229</v>
      </c>
      <c r="E55" s="593">
        <f t="shared" si="0"/>
        <v>31544</v>
      </c>
    </row>
    <row r="56" spans="2:5" ht="30" customHeight="1">
      <c r="B56" s="589" t="s">
        <v>27</v>
      </c>
      <c r="C56" s="417">
        <v>105241</v>
      </c>
      <c r="D56" s="203">
        <v>3405</v>
      </c>
      <c r="E56" s="593">
        <f t="shared" si="0"/>
        <v>108646</v>
      </c>
    </row>
    <row r="57" spans="2:5" ht="30" customHeight="1">
      <c r="B57" s="589" t="s">
        <v>28</v>
      </c>
      <c r="C57" s="417">
        <v>24384</v>
      </c>
      <c r="D57" s="203">
        <v>23557</v>
      </c>
      <c r="E57" s="593">
        <f t="shared" si="0"/>
        <v>47941</v>
      </c>
    </row>
    <row r="58" spans="2:5" ht="30" customHeight="1">
      <c r="B58" s="589" t="s">
        <v>29</v>
      </c>
      <c r="C58" s="417">
        <v>10318</v>
      </c>
      <c r="D58" s="203">
        <v>33127</v>
      </c>
      <c r="E58" s="593">
        <f t="shared" si="0"/>
        <v>43445</v>
      </c>
    </row>
    <row r="59" spans="2:5" ht="30" customHeight="1" thickBot="1">
      <c r="B59" s="590" t="s">
        <v>30</v>
      </c>
      <c r="C59" s="436">
        <v>12947</v>
      </c>
      <c r="D59" s="206">
        <v>15075</v>
      </c>
      <c r="E59" s="594">
        <f t="shared" si="0"/>
        <v>28022</v>
      </c>
    </row>
    <row r="60" spans="2:5" ht="30" customHeight="1" thickBot="1">
      <c r="B60" s="591" t="s">
        <v>15</v>
      </c>
      <c r="C60" s="444">
        <f>SUM(C53:C59)</f>
        <v>189476</v>
      </c>
      <c r="D60" s="448">
        <f>SUM(D53:D59)</f>
        <v>120664</v>
      </c>
      <c r="E60" s="240">
        <f>SUM(E53:E59)</f>
        <v>310140</v>
      </c>
    </row>
    <row r="61" ht="19.5" thickTop="1"/>
    <row r="62" spans="2:9" ht="18.75">
      <c r="B62" s="1166" t="s">
        <v>468</v>
      </c>
      <c r="C62" s="1166"/>
      <c r="D62" s="1166"/>
      <c r="E62" s="1166"/>
      <c r="F62" s="1166"/>
      <c r="G62" s="1166"/>
      <c r="H62" s="1166"/>
      <c r="I62" s="1166"/>
    </row>
    <row r="63" ht="19.5" thickBot="1"/>
    <row r="64" spans="2:5" ht="30" customHeight="1" thickBot="1" thickTop="1">
      <c r="B64" s="1208" t="s">
        <v>207</v>
      </c>
      <c r="C64" s="1199" t="s">
        <v>1</v>
      </c>
      <c r="D64" s="1200"/>
      <c r="E64" s="1201"/>
    </row>
    <row r="65" spans="2:5" ht="30" customHeight="1" thickBot="1">
      <c r="B65" s="1209"/>
      <c r="C65" s="490" t="s">
        <v>203</v>
      </c>
      <c r="D65" s="490" t="s">
        <v>36</v>
      </c>
      <c r="E65" s="262" t="s">
        <v>15</v>
      </c>
    </row>
    <row r="66" spans="2:5" ht="30" customHeight="1">
      <c r="B66" s="589" t="s">
        <v>31</v>
      </c>
      <c r="C66" s="179">
        <v>2385</v>
      </c>
      <c r="D66" s="179">
        <v>3007</v>
      </c>
      <c r="E66" s="593">
        <f>SUM(C66:D66)</f>
        <v>5392</v>
      </c>
    </row>
    <row r="67" spans="2:5" ht="30" customHeight="1">
      <c r="B67" s="589" t="s">
        <v>206</v>
      </c>
      <c r="C67" s="179">
        <v>9576</v>
      </c>
      <c r="D67" s="179">
        <v>15378</v>
      </c>
      <c r="E67" s="593">
        <f aca="true" t="shared" si="1" ref="E67:E72">SUM(C67:D67)</f>
        <v>24954</v>
      </c>
    </row>
    <row r="68" spans="2:5" ht="30" customHeight="1">
      <c r="B68" s="589" t="s">
        <v>186</v>
      </c>
      <c r="C68" s="179">
        <v>6582</v>
      </c>
      <c r="D68" s="179">
        <v>2170</v>
      </c>
      <c r="E68" s="593">
        <f t="shared" si="1"/>
        <v>8752</v>
      </c>
    </row>
    <row r="69" spans="2:5" ht="30" customHeight="1">
      <c r="B69" s="589" t="s">
        <v>27</v>
      </c>
      <c r="C69" s="179">
        <v>28699</v>
      </c>
      <c r="D69" s="179">
        <v>840</v>
      </c>
      <c r="E69" s="593">
        <f t="shared" si="1"/>
        <v>29539</v>
      </c>
    </row>
    <row r="70" spans="2:5" ht="30" customHeight="1">
      <c r="B70" s="589" t="s">
        <v>28</v>
      </c>
      <c r="C70" s="179">
        <v>16468</v>
      </c>
      <c r="D70" s="179">
        <v>19140</v>
      </c>
      <c r="E70" s="593">
        <f t="shared" si="1"/>
        <v>35608</v>
      </c>
    </row>
    <row r="71" spans="2:5" ht="30" customHeight="1">
      <c r="B71" s="589" t="s">
        <v>29</v>
      </c>
      <c r="C71" s="179">
        <v>2911</v>
      </c>
      <c r="D71" s="179">
        <v>11393</v>
      </c>
      <c r="E71" s="593">
        <f t="shared" si="1"/>
        <v>14304</v>
      </c>
    </row>
    <row r="72" spans="2:5" ht="30" customHeight="1" thickBot="1">
      <c r="B72" s="590" t="s">
        <v>30</v>
      </c>
      <c r="C72" s="565">
        <v>4849</v>
      </c>
      <c r="D72" s="565">
        <v>8387</v>
      </c>
      <c r="E72" s="595">
        <f t="shared" si="1"/>
        <v>13236</v>
      </c>
    </row>
    <row r="73" spans="2:5" ht="30" customHeight="1" thickBot="1" thickTop="1">
      <c r="B73" s="247" t="s">
        <v>15</v>
      </c>
      <c r="C73" s="596">
        <f>SUM(C66:C72)</f>
        <v>71470</v>
      </c>
      <c r="D73" s="596">
        <f>SUM(D66:D72)</f>
        <v>60315</v>
      </c>
      <c r="E73" s="597">
        <f>SUM(E66:E72)</f>
        <v>131785</v>
      </c>
    </row>
    <row r="74" ht="19.5" thickTop="1"/>
    <row r="75" spans="2:10" ht="18.75">
      <c r="B75" s="1166" t="s">
        <v>469</v>
      </c>
      <c r="C75" s="1166"/>
      <c r="D75" s="1166"/>
      <c r="E75" s="1166"/>
      <c r="F75" s="1166"/>
      <c r="G75" s="1166"/>
      <c r="H75" s="1166"/>
      <c r="I75" s="1166"/>
      <c r="J75" s="1166"/>
    </row>
    <row r="76" ht="19.5" thickBot="1"/>
    <row r="77" spans="2:5" ht="30" customHeight="1" thickBot="1" thickTop="1">
      <c r="B77" s="1208" t="s">
        <v>207</v>
      </c>
      <c r="C77" s="1199" t="s">
        <v>2</v>
      </c>
      <c r="D77" s="1200"/>
      <c r="E77" s="1201"/>
    </row>
    <row r="78" spans="2:5" ht="30" customHeight="1" thickBot="1">
      <c r="B78" s="1209"/>
      <c r="C78" s="269" t="s">
        <v>203</v>
      </c>
      <c r="D78" s="270" t="s">
        <v>36</v>
      </c>
      <c r="E78" s="271" t="s">
        <v>15</v>
      </c>
    </row>
    <row r="79" spans="2:5" ht="30" customHeight="1">
      <c r="B79" s="265" t="s">
        <v>31</v>
      </c>
      <c r="C79" s="178">
        <v>29719</v>
      </c>
      <c r="D79" s="178">
        <v>22959</v>
      </c>
      <c r="E79" s="532">
        <f>SUM(C79:D79)</f>
        <v>52678</v>
      </c>
    </row>
    <row r="80" spans="2:5" ht="30" customHeight="1">
      <c r="B80" s="583" t="s">
        <v>206</v>
      </c>
      <c r="C80" s="179">
        <v>91593</v>
      </c>
      <c r="D80" s="179">
        <v>87087</v>
      </c>
      <c r="E80" s="492">
        <f aca="true" t="shared" si="2" ref="E80:E85">SUM(C80:D80)</f>
        <v>178680</v>
      </c>
    </row>
    <row r="81" spans="2:5" ht="30" customHeight="1">
      <c r="B81" s="583" t="s">
        <v>186</v>
      </c>
      <c r="C81" s="179">
        <v>39825</v>
      </c>
      <c r="D81" s="179">
        <v>32494</v>
      </c>
      <c r="E81" s="492">
        <f t="shared" si="2"/>
        <v>72319</v>
      </c>
    </row>
    <row r="82" spans="2:5" ht="30" customHeight="1">
      <c r="B82" s="583" t="s">
        <v>27</v>
      </c>
      <c r="C82" s="179">
        <v>79465</v>
      </c>
      <c r="D82" s="179">
        <v>13020</v>
      </c>
      <c r="E82" s="492">
        <f t="shared" si="2"/>
        <v>92485</v>
      </c>
    </row>
    <row r="83" spans="2:5" ht="30" customHeight="1">
      <c r="B83" s="583" t="s">
        <v>28</v>
      </c>
      <c r="C83" s="179">
        <v>28114</v>
      </c>
      <c r="D83" s="179">
        <v>33205</v>
      </c>
      <c r="E83" s="492">
        <f t="shared" si="2"/>
        <v>61319</v>
      </c>
    </row>
    <row r="84" spans="2:5" ht="30" customHeight="1">
      <c r="B84" s="583" t="s">
        <v>29</v>
      </c>
      <c r="C84" s="179">
        <v>10261</v>
      </c>
      <c r="D84" s="179">
        <v>34798</v>
      </c>
      <c r="E84" s="492">
        <f t="shared" si="2"/>
        <v>45059</v>
      </c>
    </row>
    <row r="85" spans="2:5" ht="30" customHeight="1" thickBot="1">
      <c r="B85" s="584" t="s">
        <v>30</v>
      </c>
      <c r="C85" s="226">
        <v>11028</v>
      </c>
      <c r="D85" s="226">
        <v>17293</v>
      </c>
      <c r="E85" s="493">
        <f t="shared" si="2"/>
        <v>28321</v>
      </c>
    </row>
    <row r="86" spans="2:5" ht="30" customHeight="1" thickBot="1" thickTop="1">
      <c r="B86" s="568" t="s">
        <v>15</v>
      </c>
      <c r="C86" s="598">
        <f>SUM(C79:C85)</f>
        <v>290005</v>
      </c>
      <c r="D86" s="598">
        <f>SUM(D79:D85)</f>
        <v>240856</v>
      </c>
      <c r="E86" s="599">
        <f>SUM(E79:E85)</f>
        <v>530861</v>
      </c>
    </row>
    <row r="87" ht="19.5" thickTop="1"/>
    <row r="88" spans="2:9" ht="18.75">
      <c r="B88" s="1166" t="s">
        <v>470</v>
      </c>
      <c r="C88" s="1166"/>
      <c r="D88" s="1166"/>
      <c r="E88" s="1166"/>
      <c r="F88" s="1166"/>
      <c r="G88" s="1166"/>
      <c r="H88" s="1166"/>
      <c r="I88" s="1166"/>
    </row>
    <row r="89" ht="19.5" thickBot="1"/>
    <row r="90" spans="2:5" ht="30" customHeight="1" thickBot="1" thickTop="1">
      <c r="B90" s="1208" t="s">
        <v>207</v>
      </c>
      <c r="C90" s="1199" t="s">
        <v>180</v>
      </c>
      <c r="D90" s="1200"/>
      <c r="E90" s="1201"/>
    </row>
    <row r="91" spans="2:5" ht="30" customHeight="1" thickBot="1">
      <c r="B91" s="1209"/>
      <c r="C91" s="269" t="s">
        <v>203</v>
      </c>
      <c r="D91" s="270" t="s">
        <v>36</v>
      </c>
      <c r="E91" s="271" t="s">
        <v>15</v>
      </c>
    </row>
    <row r="92" spans="2:5" ht="30" customHeight="1">
      <c r="B92" s="265" t="s">
        <v>31</v>
      </c>
      <c r="C92" s="409">
        <v>106</v>
      </c>
      <c r="D92" s="410">
        <v>1954</v>
      </c>
      <c r="E92" s="554">
        <f>SUM(C92:D92)</f>
        <v>2060</v>
      </c>
    </row>
    <row r="93" spans="2:5" ht="30" customHeight="1">
      <c r="B93" s="583" t="s">
        <v>206</v>
      </c>
      <c r="C93" s="417">
        <v>0</v>
      </c>
      <c r="D93" s="418">
        <v>2244</v>
      </c>
      <c r="E93" s="555">
        <f aca="true" t="shared" si="3" ref="E93:E98">SUM(C93:D93)</f>
        <v>2244</v>
      </c>
    </row>
    <row r="94" spans="2:5" ht="30" customHeight="1">
      <c r="B94" s="583" t="s">
        <v>186</v>
      </c>
      <c r="C94" s="417">
        <v>0</v>
      </c>
      <c r="D94" s="418">
        <v>1164</v>
      </c>
      <c r="E94" s="555">
        <f t="shared" si="3"/>
        <v>1164</v>
      </c>
    </row>
    <row r="95" spans="2:5" ht="30" customHeight="1">
      <c r="B95" s="583" t="s">
        <v>27</v>
      </c>
      <c r="C95" s="417">
        <v>313</v>
      </c>
      <c r="D95" s="418">
        <v>8858</v>
      </c>
      <c r="E95" s="555">
        <f t="shared" si="3"/>
        <v>9171</v>
      </c>
    </row>
    <row r="96" spans="2:5" ht="30" customHeight="1">
      <c r="B96" s="583" t="s">
        <v>28</v>
      </c>
      <c r="C96" s="417">
        <v>0</v>
      </c>
      <c r="D96" s="418">
        <v>2169</v>
      </c>
      <c r="E96" s="555">
        <f t="shared" si="3"/>
        <v>2169</v>
      </c>
    </row>
    <row r="97" spans="2:5" ht="30" customHeight="1">
      <c r="B97" s="583" t="s">
        <v>29</v>
      </c>
      <c r="C97" s="417">
        <v>240</v>
      </c>
      <c r="D97" s="418">
        <v>15210</v>
      </c>
      <c r="E97" s="555">
        <f t="shared" si="3"/>
        <v>15450</v>
      </c>
    </row>
    <row r="98" spans="2:5" ht="30" customHeight="1" thickBot="1">
      <c r="B98" s="584" t="s">
        <v>30</v>
      </c>
      <c r="C98" s="436">
        <v>0</v>
      </c>
      <c r="D98" s="437">
        <v>0</v>
      </c>
      <c r="E98" s="556">
        <f t="shared" si="3"/>
        <v>0</v>
      </c>
    </row>
    <row r="99" spans="2:5" ht="30" customHeight="1" thickBot="1">
      <c r="B99" s="520" t="s">
        <v>15</v>
      </c>
      <c r="C99" s="529">
        <f>SUM(C92:C98)</f>
        <v>659</v>
      </c>
      <c r="D99" s="530">
        <f>SUM(D92:D98)</f>
        <v>31599</v>
      </c>
      <c r="E99" s="600">
        <f>SUM(E92:E98)</f>
        <v>32258</v>
      </c>
    </row>
    <row r="100" ht="19.5" thickTop="1"/>
    <row r="101" spans="2:16" ht="18.75">
      <c r="B101" s="1166" t="s">
        <v>222</v>
      </c>
      <c r="C101" s="1166"/>
      <c r="D101" s="1166"/>
      <c r="E101" s="1166"/>
      <c r="F101" s="1166"/>
      <c r="G101" s="1166"/>
      <c r="H101" s="1166"/>
      <c r="I101" s="1166"/>
      <c r="J101" s="1166"/>
      <c r="K101" s="1166"/>
      <c r="L101" s="1166"/>
      <c r="M101" s="1166"/>
      <c r="N101" s="1166"/>
      <c r="O101" s="1166"/>
      <c r="P101" s="1166"/>
    </row>
  </sheetData>
  <sheetProtection/>
  <mergeCells count="19">
    <mergeCell ref="C64:E64"/>
    <mergeCell ref="B77:B78"/>
    <mergeCell ref="C77:E77"/>
    <mergeCell ref="B101:P101"/>
    <mergeCell ref="B2:E2"/>
    <mergeCell ref="B9:G9"/>
    <mergeCell ref="B21:H21"/>
    <mergeCell ref="B28:H28"/>
    <mergeCell ref="B35:I35"/>
    <mergeCell ref="B42:I42"/>
    <mergeCell ref="B49:I49"/>
    <mergeCell ref="B62:I62"/>
    <mergeCell ref="B75:J75"/>
    <mergeCell ref="B88:I88"/>
    <mergeCell ref="B90:B91"/>
    <mergeCell ref="C90:E90"/>
    <mergeCell ref="B51:B52"/>
    <mergeCell ref="C51:E51"/>
    <mergeCell ref="B64:B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9"/>
  <sheetViews>
    <sheetView rightToLeft="1" zoomScalePageLayoutView="0" workbookViewId="0" topLeftCell="A1">
      <selection activeCell="B19" sqref="B19:P19"/>
    </sheetView>
  </sheetViews>
  <sheetFormatPr defaultColWidth="9.140625" defaultRowHeight="15"/>
  <cols>
    <col min="1" max="1" width="9.140625" style="1" customWidth="1"/>
    <col min="2" max="2" width="36.7109375" style="1" customWidth="1"/>
    <col min="3" max="5" width="25.7109375" style="1" customWidth="1"/>
    <col min="6" max="16384" width="9.140625" style="1" customWidth="1"/>
  </cols>
  <sheetData>
    <row r="2" spans="2:5" ht="18.75">
      <c r="B2" s="1166" t="s">
        <v>476</v>
      </c>
      <c r="C2" s="1166"/>
      <c r="D2" s="1166"/>
      <c r="E2" s="1166"/>
    </row>
    <row r="3" ht="19.5" thickBot="1"/>
    <row r="4" spans="2:5" ht="59.25" customHeight="1" thickTop="1">
      <c r="B4" s="604" t="s">
        <v>208</v>
      </c>
      <c r="C4" s="605" t="s">
        <v>234</v>
      </c>
      <c r="D4" s="605" t="s">
        <v>209</v>
      </c>
      <c r="E4" s="606" t="s">
        <v>210</v>
      </c>
    </row>
    <row r="5" spans="2:5" ht="39.75" customHeight="1">
      <c r="B5" s="611" t="s">
        <v>235</v>
      </c>
      <c r="C5" s="469">
        <v>0.259</v>
      </c>
      <c r="D5" s="469">
        <v>0.02</v>
      </c>
      <c r="E5" s="470">
        <f>SUM(C5:D5)</f>
        <v>0.279</v>
      </c>
    </row>
    <row r="6" spans="2:5" ht="39.75" customHeight="1">
      <c r="B6" s="488" t="s">
        <v>232</v>
      </c>
      <c r="C6" s="469">
        <v>0.286</v>
      </c>
      <c r="D6" s="469">
        <v>0.105</v>
      </c>
      <c r="E6" s="470">
        <f>SUM(C6:D6)</f>
        <v>0.39099999999999996</v>
      </c>
    </row>
    <row r="7" spans="2:5" ht="39.75" customHeight="1">
      <c r="B7" s="488" t="s">
        <v>233</v>
      </c>
      <c r="C7" s="469">
        <v>0.315</v>
      </c>
      <c r="D7" s="469">
        <v>0.16</v>
      </c>
      <c r="E7" s="470">
        <f>SUM(C7:D7)</f>
        <v>0.475</v>
      </c>
    </row>
    <row r="8" spans="1:5" ht="39.75" customHeight="1" thickBot="1">
      <c r="A8" s="608"/>
      <c r="B8" s="609" t="s">
        <v>25</v>
      </c>
      <c r="C8" s="610">
        <v>0.302</v>
      </c>
      <c r="D8" s="610">
        <v>0.115</v>
      </c>
      <c r="E8" s="607">
        <f>SUM(C8:D8)</f>
        <v>0.417</v>
      </c>
    </row>
    <row r="9" ht="19.5" thickTop="1"/>
    <row r="10" spans="2:6" ht="18.75">
      <c r="B10" s="1207" t="s">
        <v>477</v>
      </c>
      <c r="C10" s="1207"/>
      <c r="D10" s="1207"/>
      <c r="E10" s="1207"/>
      <c r="F10" s="1207"/>
    </row>
    <row r="11" ht="19.5" thickBot="1"/>
    <row r="12" spans="2:5" ht="39.75" customHeight="1" thickTop="1">
      <c r="B12" s="1158" t="s">
        <v>39</v>
      </c>
      <c r="C12" s="605" t="s">
        <v>234</v>
      </c>
      <c r="D12" s="605" t="s">
        <v>209</v>
      </c>
      <c r="E12" s="606" t="s">
        <v>210</v>
      </c>
    </row>
    <row r="13" spans="2:5" ht="39.75" customHeight="1">
      <c r="B13" s="611" t="s">
        <v>235</v>
      </c>
      <c r="C13" s="469">
        <v>0.153</v>
      </c>
      <c r="D13" s="469">
        <v>0.038</v>
      </c>
      <c r="E13" s="470">
        <f>SUM(C13:D13)</f>
        <v>0.191</v>
      </c>
    </row>
    <row r="14" spans="2:5" ht="39.75" customHeight="1">
      <c r="B14" s="488" t="s">
        <v>232</v>
      </c>
      <c r="C14" s="469">
        <v>0.212</v>
      </c>
      <c r="D14" s="469">
        <v>0.212</v>
      </c>
      <c r="E14" s="470">
        <f>SUM(C14:D14)</f>
        <v>0.424</v>
      </c>
    </row>
    <row r="15" spans="2:5" ht="39.75" customHeight="1">
      <c r="B15" s="488" t="s">
        <v>233</v>
      </c>
      <c r="C15" s="469">
        <v>0.256</v>
      </c>
      <c r="D15" s="469">
        <v>0.292</v>
      </c>
      <c r="E15" s="470">
        <f>SUM(C15:D15)</f>
        <v>0.548</v>
      </c>
    </row>
    <row r="16" spans="2:5" ht="39.75" customHeight="1" thickBot="1">
      <c r="B16" s="612" t="s">
        <v>25</v>
      </c>
      <c r="C16" s="610">
        <v>0.236</v>
      </c>
      <c r="D16" s="610">
        <v>0.16</v>
      </c>
      <c r="E16" s="607">
        <f>SUM(C16:D16)</f>
        <v>0.396</v>
      </c>
    </row>
    <row r="17" ht="19.5" thickTop="1"/>
    <row r="19" spans="2:16" ht="18.75">
      <c r="B19" s="1166" t="s">
        <v>222</v>
      </c>
      <c r="C19" s="1166"/>
      <c r="D19" s="1166"/>
      <c r="E19" s="1166"/>
      <c r="F19" s="1166"/>
      <c r="G19" s="1166"/>
      <c r="H19" s="1166"/>
      <c r="I19" s="1166"/>
      <c r="J19" s="1166"/>
      <c r="K19" s="1166"/>
      <c r="L19" s="1166"/>
      <c r="M19" s="1166"/>
      <c r="N19" s="1166"/>
      <c r="O19" s="1166"/>
      <c r="P19" s="1166"/>
    </row>
  </sheetData>
  <sheetProtection/>
  <mergeCells count="3">
    <mergeCell ref="B2:E2"/>
    <mergeCell ref="B10:F10"/>
    <mergeCell ref="B19:P19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42"/>
  <sheetViews>
    <sheetView rightToLeft="1" zoomScale="80" zoomScaleNormal="80" zoomScalePageLayoutView="0" workbookViewId="0" topLeftCell="A1">
      <selection activeCell="T29" sqref="T29"/>
    </sheetView>
  </sheetViews>
  <sheetFormatPr defaultColWidth="9.140625" defaultRowHeight="15"/>
  <cols>
    <col min="1" max="1" width="9.140625" style="1" customWidth="1"/>
    <col min="2" max="2" width="28.7109375" style="1" customWidth="1"/>
    <col min="3" max="3" width="23.8515625" style="1" customWidth="1"/>
    <col min="4" max="4" width="11.57421875" style="1" customWidth="1"/>
    <col min="5" max="5" width="15.7109375" style="1" bestFit="1" customWidth="1"/>
    <col min="6" max="6" width="12.00390625" style="1" bestFit="1" customWidth="1"/>
    <col min="7" max="10" width="10.57421875" style="1" bestFit="1" customWidth="1"/>
    <col min="11" max="13" width="9.28125" style="1" bestFit="1" customWidth="1"/>
    <col min="14" max="14" width="14.8515625" style="1" customWidth="1"/>
    <col min="15" max="15" width="10.7109375" style="1" bestFit="1" customWidth="1"/>
    <col min="16" max="17" width="21.00390625" style="1" bestFit="1" customWidth="1"/>
    <col min="18" max="18" width="12.7109375" style="1" bestFit="1" customWidth="1"/>
    <col min="19" max="19" width="11.140625" style="1" bestFit="1" customWidth="1"/>
    <col min="20" max="16384" width="9.140625" style="1" customWidth="1"/>
  </cols>
  <sheetData>
    <row r="2" spans="2:8" ht="18.75">
      <c r="B2" s="1207" t="s">
        <v>479</v>
      </c>
      <c r="C2" s="1207"/>
      <c r="D2" s="1207"/>
      <c r="E2" s="1207"/>
      <c r="F2" s="1207"/>
      <c r="G2" s="1207"/>
      <c r="H2" s="1207"/>
    </row>
    <row r="3" ht="19.5" thickBot="1"/>
    <row r="4" spans="2:19" s="2" customFormat="1" ht="39.75" customHeight="1" thickBot="1" thickTop="1">
      <c r="B4" s="1249" t="s">
        <v>39</v>
      </c>
      <c r="C4" s="1251" t="s">
        <v>236</v>
      </c>
      <c r="D4" s="1220" t="s">
        <v>212</v>
      </c>
      <c r="E4" s="1220" t="s">
        <v>237</v>
      </c>
      <c r="F4" s="1220" t="s">
        <v>238</v>
      </c>
      <c r="G4" s="1220" t="s">
        <v>239</v>
      </c>
      <c r="H4" s="1220" t="s">
        <v>240</v>
      </c>
      <c r="I4" s="1220" t="s">
        <v>241</v>
      </c>
      <c r="J4" s="1220" t="s">
        <v>242</v>
      </c>
      <c r="K4" s="1220" t="s">
        <v>243</v>
      </c>
      <c r="L4" s="1220" t="s">
        <v>244</v>
      </c>
      <c r="M4" s="1220" t="s">
        <v>245</v>
      </c>
      <c r="N4" s="1220" t="s">
        <v>246</v>
      </c>
      <c r="O4" s="1220" t="s">
        <v>15</v>
      </c>
      <c r="P4" s="1222" t="s">
        <v>214</v>
      </c>
      <c r="Q4" s="1243" t="s">
        <v>215</v>
      </c>
      <c r="R4" s="1245" t="s">
        <v>216</v>
      </c>
      <c r="S4" s="1246"/>
    </row>
    <row r="5" spans="2:19" s="2" customFormat="1" ht="39.75" customHeight="1" thickBot="1">
      <c r="B5" s="1250"/>
      <c r="C5" s="1252"/>
      <c r="D5" s="1221"/>
      <c r="E5" s="1221"/>
      <c r="F5" s="1221"/>
      <c r="G5" s="1221"/>
      <c r="H5" s="1221"/>
      <c r="I5" s="1221"/>
      <c r="J5" s="1221"/>
      <c r="K5" s="1221"/>
      <c r="L5" s="1221"/>
      <c r="M5" s="1221"/>
      <c r="N5" s="1221"/>
      <c r="O5" s="1221"/>
      <c r="P5" s="1223"/>
      <c r="Q5" s="1244"/>
      <c r="R5" s="613" t="s">
        <v>22</v>
      </c>
      <c r="S5" s="614" t="s">
        <v>217</v>
      </c>
    </row>
    <row r="6" spans="2:19" ht="39.75" customHeight="1">
      <c r="B6" s="1217" t="s">
        <v>42</v>
      </c>
      <c r="C6" s="615" t="s">
        <v>40</v>
      </c>
      <c r="D6" s="410">
        <v>45714</v>
      </c>
      <c r="E6" s="625">
        <v>14414</v>
      </c>
      <c r="F6" s="625">
        <v>479</v>
      </c>
      <c r="G6" s="625">
        <v>69</v>
      </c>
      <c r="H6" s="625">
        <v>26</v>
      </c>
      <c r="I6" s="625">
        <v>113</v>
      </c>
      <c r="J6" s="625">
        <v>0</v>
      </c>
      <c r="K6" s="625">
        <v>0</v>
      </c>
      <c r="L6" s="625">
        <v>0</v>
      </c>
      <c r="M6" s="625">
        <v>0</v>
      </c>
      <c r="N6" s="625">
        <v>0</v>
      </c>
      <c r="O6" s="626">
        <f>SUM(D6:N6)</f>
        <v>60815</v>
      </c>
      <c r="P6" s="625">
        <v>14414</v>
      </c>
      <c r="Q6" s="625">
        <v>687</v>
      </c>
      <c r="R6" s="625">
        <f>Q6+P6</f>
        <v>15101</v>
      </c>
      <c r="S6" s="627">
        <v>24.8</v>
      </c>
    </row>
    <row r="7" spans="2:19" ht="39.75" customHeight="1">
      <c r="B7" s="1218"/>
      <c r="C7" s="616" t="s">
        <v>41</v>
      </c>
      <c r="D7" s="418">
        <v>2919</v>
      </c>
      <c r="E7" s="628">
        <v>46251</v>
      </c>
      <c r="F7" s="628">
        <v>19989</v>
      </c>
      <c r="G7" s="628">
        <v>1090</v>
      </c>
      <c r="H7" s="628">
        <v>223</v>
      </c>
      <c r="I7" s="628">
        <v>60</v>
      </c>
      <c r="J7" s="628">
        <v>201</v>
      </c>
      <c r="K7" s="628">
        <v>0</v>
      </c>
      <c r="L7" s="628">
        <v>0</v>
      </c>
      <c r="M7" s="628">
        <v>0</v>
      </c>
      <c r="N7" s="628">
        <v>0</v>
      </c>
      <c r="O7" s="629">
        <f>SUM(D7:N7)</f>
        <v>70733</v>
      </c>
      <c r="P7" s="628">
        <v>19989</v>
      </c>
      <c r="Q7" s="628">
        <v>1574</v>
      </c>
      <c r="R7" s="625">
        <f>Q7+P7</f>
        <v>21563</v>
      </c>
      <c r="S7" s="630">
        <v>30.5</v>
      </c>
    </row>
    <row r="8" spans="2:19" ht="39.75" customHeight="1">
      <c r="B8" s="1218"/>
      <c r="C8" s="616" t="s">
        <v>4</v>
      </c>
      <c r="D8" s="418">
        <v>0</v>
      </c>
      <c r="E8" s="628">
        <v>13759</v>
      </c>
      <c r="F8" s="628">
        <v>41655</v>
      </c>
      <c r="G8" s="628">
        <v>19675</v>
      </c>
      <c r="H8" s="628">
        <v>1561</v>
      </c>
      <c r="I8" s="628">
        <v>305</v>
      </c>
      <c r="J8" s="628">
        <v>149</v>
      </c>
      <c r="K8" s="628">
        <v>98</v>
      </c>
      <c r="L8" s="628">
        <v>0</v>
      </c>
      <c r="M8" s="628">
        <v>0</v>
      </c>
      <c r="N8" s="628">
        <v>0</v>
      </c>
      <c r="O8" s="629">
        <f>SUM(D8:N8)</f>
        <v>77202</v>
      </c>
      <c r="P8" s="628">
        <v>19675</v>
      </c>
      <c r="Q8" s="628">
        <v>2113</v>
      </c>
      <c r="R8" s="625">
        <f>Q8+P8</f>
        <v>21788</v>
      </c>
      <c r="S8" s="630">
        <v>28.2</v>
      </c>
    </row>
    <row r="9" spans="2:19" ht="39.75" customHeight="1" thickBot="1">
      <c r="B9" s="1219"/>
      <c r="C9" s="617" t="s">
        <v>15</v>
      </c>
      <c r="D9" s="623">
        <f>SUM(D6:D8)</f>
        <v>48633</v>
      </c>
      <c r="E9" s="623">
        <f>SUM(E6:E8)</f>
        <v>74424</v>
      </c>
      <c r="F9" s="623">
        <f aca="true" t="shared" si="0" ref="F9:N9">SUM(F6:F8)</f>
        <v>62123</v>
      </c>
      <c r="G9" s="623">
        <f t="shared" si="0"/>
        <v>20834</v>
      </c>
      <c r="H9" s="623">
        <f t="shared" si="0"/>
        <v>1810</v>
      </c>
      <c r="I9" s="623">
        <f t="shared" si="0"/>
        <v>478</v>
      </c>
      <c r="J9" s="623">
        <f t="shared" si="0"/>
        <v>350</v>
      </c>
      <c r="K9" s="623">
        <f t="shared" si="0"/>
        <v>98</v>
      </c>
      <c r="L9" s="623">
        <f t="shared" si="0"/>
        <v>0</v>
      </c>
      <c r="M9" s="623">
        <f t="shared" si="0"/>
        <v>0</v>
      </c>
      <c r="N9" s="623">
        <f t="shared" si="0"/>
        <v>0</v>
      </c>
      <c r="O9" s="623">
        <f>SUM(D9:N9)</f>
        <v>208750</v>
      </c>
      <c r="P9" s="624">
        <f>SUM(P6:P8)</f>
        <v>54078</v>
      </c>
      <c r="Q9" s="624">
        <f>SUM(Q6:Q8)</f>
        <v>4374</v>
      </c>
      <c r="R9" s="624">
        <f>SUM(R6:R8)</f>
        <v>58452</v>
      </c>
      <c r="S9" s="618">
        <f>SUM(S6:S8)</f>
        <v>83.5</v>
      </c>
    </row>
    <row r="10" ht="19.5" thickTop="1"/>
    <row r="11" spans="2:7" ht="18.75">
      <c r="B11" s="1166" t="s">
        <v>480</v>
      </c>
      <c r="C11" s="1166"/>
      <c r="D11" s="1166"/>
      <c r="E11" s="1166"/>
      <c r="F11" s="1166"/>
      <c r="G11" s="1166"/>
    </row>
    <row r="12" ht="19.5" thickBot="1"/>
    <row r="13" spans="2:19" ht="39.75" customHeight="1" thickBot="1" thickTop="1">
      <c r="B13" s="1233" t="s">
        <v>39</v>
      </c>
      <c r="C13" s="1241" t="s">
        <v>481</v>
      </c>
      <c r="D13" s="1220" t="s">
        <v>212</v>
      </c>
      <c r="E13" s="1220" t="s">
        <v>237</v>
      </c>
      <c r="F13" s="1220" t="s">
        <v>238</v>
      </c>
      <c r="G13" s="1220" t="s">
        <v>239</v>
      </c>
      <c r="H13" s="1220" t="s">
        <v>240</v>
      </c>
      <c r="I13" s="1220" t="s">
        <v>241</v>
      </c>
      <c r="J13" s="1220" t="s">
        <v>242</v>
      </c>
      <c r="K13" s="1220" t="s">
        <v>243</v>
      </c>
      <c r="L13" s="1220" t="s">
        <v>244</v>
      </c>
      <c r="M13" s="1220" t="s">
        <v>245</v>
      </c>
      <c r="N13" s="1220" t="s">
        <v>246</v>
      </c>
      <c r="O13" s="1247" t="s">
        <v>15</v>
      </c>
      <c r="P13" s="1226" t="s">
        <v>214</v>
      </c>
      <c r="Q13" s="1226" t="s">
        <v>215</v>
      </c>
      <c r="R13" s="1215" t="s">
        <v>216</v>
      </c>
      <c r="S13" s="1216"/>
    </row>
    <row r="14" spans="2:19" ht="39.75" customHeight="1" thickBot="1">
      <c r="B14" s="1234"/>
      <c r="C14" s="1242"/>
      <c r="D14" s="1221"/>
      <c r="E14" s="1221"/>
      <c r="F14" s="1221"/>
      <c r="G14" s="1221"/>
      <c r="H14" s="1221"/>
      <c r="I14" s="1221"/>
      <c r="J14" s="1221"/>
      <c r="K14" s="1221"/>
      <c r="L14" s="1221"/>
      <c r="M14" s="1221"/>
      <c r="N14" s="1221"/>
      <c r="O14" s="1248"/>
      <c r="P14" s="1227"/>
      <c r="Q14" s="1227"/>
      <c r="R14" s="272" t="s">
        <v>22</v>
      </c>
      <c r="S14" s="273" t="s">
        <v>217</v>
      </c>
    </row>
    <row r="15" spans="2:19" ht="39.75" customHeight="1">
      <c r="B15" s="1217" t="s">
        <v>43</v>
      </c>
      <c r="C15" s="615" t="s">
        <v>13</v>
      </c>
      <c r="D15" s="410">
        <v>0</v>
      </c>
      <c r="E15" s="633">
        <v>0</v>
      </c>
      <c r="F15" s="633">
        <v>14543</v>
      </c>
      <c r="G15" s="633">
        <v>44611</v>
      </c>
      <c r="H15" s="625">
        <v>23904</v>
      </c>
      <c r="I15" s="625">
        <v>3500</v>
      </c>
      <c r="J15" s="625">
        <v>973</v>
      </c>
      <c r="K15" s="625">
        <v>351</v>
      </c>
      <c r="L15" s="625">
        <v>235</v>
      </c>
      <c r="M15" s="625">
        <v>31</v>
      </c>
      <c r="N15" s="625">
        <v>6</v>
      </c>
      <c r="O15" s="626">
        <f>SUM(D15:N15)</f>
        <v>88154</v>
      </c>
      <c r="P15" s="625">
        <v>23904</v>
      </c>
      <c r="Q15" s="625">
        <v>5096</v>
      </c>
      <c r="R15" s="410">
        <f aca="true" t="shared" si="1" ref="R15:R20">SUM(P15:Q15)</f>
        <v>29000</v>
      </c>
      <c r="S15" s="631">
        <v>0.329</v>
      </c>
    </row>
    <row r="16" spans="2:19" ht="39.75" customHeight="1">
      <c r="B16" s="1218"/>
      <c r="C16" s="615" t="s">
        <v>5</v>
      </c>
      <c r="D16" s="410">
        <v>0</v>
      </c>
      <c r="E16" s="633">
        <v>0</v>
      </c>
      <c r="F16" s="633">
        <v>0</v>
      </c>
      <c r="G16" s="633">
        <v>11780</v>
      </c>
      <c r="H16" s="625">
        <v>39883</v>
      </c>
      <c r="I16" s="625">
        <v>23290</v>
      </c>
      <c r="J16" s="625">
        <v>4260</v>
      </c>
      <c r="K16" s="625">
        <v>1425</v>
      </c>
      <c r="L16" s="625">
        <v>649</v>
      </c>
      <c r="M16" s="625">
        <v>261</v>
      </c>
      <c r="N16" s="625">
        <v>19</v>
      </c>
      <c r="O16" s="626">
        <f aca="true" t="shared" si="2" ref="O16:O21">SUM(D16:N16)</f>
        <v>81567</v>
      </c>
      <c r="P16" s="625">
        <v>23290</v>
      </c>
      <c r="Q16" s="625">
        <v>6614</v>
      </c>
      <c r="R16" s="410">
        <f t="shared" si="1"/>
        <v>29904</v>
      </c>
      <c r="S16" s="631">
        <v>0.367</v>
      </c>
    </row>
    <row r="17" spans="2:19" ht="39.75" customHeight="1">
      <c r="B17" s="1218"/>
      <c r="C17" s="615" t="s">
        <v>6</v>
      </c>
      <c r="D17" s="410">
        <v>0</v>
      </c>
      <c r="E17" s="633">
        <v>0</v>
      </c>
      <c r="F17" s="633">
        <v>0</v>
      </c>
      <c r="G17" s="633">
        <v>0</v>
      </c>
      <c r="H17" s="625">
        <v>11850</v>
      </c>
      <c r="I17" s="625">
        <v>37300</v>
      </c>
      <c r="J17" s="625">
        <v>22834</v>
      </c>
      <c r="K17" s="625">
        <v>4602</v>
      </c>
      <c r="L17" s="625">
        <v>1827</v>
      </c>
      <c r="M17" s="625">
        <v>781</v>
      </c>
      <c r="N17" s="625">
        <v>296</v>
      </c>
      <c r="O17" s="626">
        <f t="shared" si="2"/>
        <v>79490</v>
      </c>
      <c r="P17" s="625">
        <v>22834</v>
      </c>
      <c r="Q17" s="625">
        <v>7506</v>
      </c>
      <c r="R17" s="410">
        <f t="shared" si="1"/>
        <v>30340</v>
      </c>
      <c r="S17" s="631">
        <v>0.382</v>
      </c>
    </row>
    <row r="18" spans="2:19" ht="39.75" customHeight="1">
      <c r="B18" s="1218"/>
      <c r="C18" s="615" t="s">
        <v>7</v>
      </c>
      <c r="D18" s="410">
        <v>0</v>
      </c>
      <c r="E18" s="633">
        <v>0</v>
      </c>
      <c r="F18" s="633">
        <v>0</v>
      </c>
      <c r="G18" s="633">
        <v>0</v>
      </c>
      <c r="H18" s="625">
        <v>0</v>
      </c>
      <c r="I18" s="634">
        <v>11367</v>
      </c>
      <c r="J18" s="625">
        <v>36595</v>
      </c>
      <c r="K18" s="625">
        <v>23952</v>
      </c>
      <c r="L18" s="625">
        <v>5995</v>
      </c>
      <c r="M18" s="625">
        <v>2673</v>
      </c>
      <c r="N18" s="625">
        <v>1625</v>
      </c>
      <c r="O18" s="626">
        <f t="shared" si="2"/>
        <v>82207</v>
      </c>
      <c r="P18" s="625">
        <v>23952</v>
      </c>
      <c r="Q18" s="625">
        <v>10293</v>
      </c>
      <c r="R18" s="410">
        <f t="shared" si="1"/>
        <v>34245</v>
      </c>
      <c r="S18" s="631">
        <v>0.417</v>
      </c>
    </row>
    <row r="19" spans="2:19" ht="39.75" customHeight="1">
      <c r="B19" s="1218"/>
      <c r="C19" s="616" t="s">
        <v>8</v>
      </c>
      <c r="D19" s="418">
        <v>0</v>
      </c>
      <c r="E19" s="635">
        <v>0</v>
      </c>
      <c r="F19" s="635">
        <v>0</v>
      </c>
      <c r="G19" s="635">
        <v>0</v>
      </c>
      <c r="H19" s="628">
        <v>0</v>
      </c>
      <c r="I19" s="628">
        <v>0</v>
      </c>
      <c r="J19" s="628">
        <v>10015</v>
      </c>
      <c r="K19" s="628">
        <v>33924</v>
      </c>
      <c r="L19" s="628">
        <v>23029</v>
      </c>
      <c r="M19" s="628">
        <v>6175</v>
      </c>
      <c r="N19" s="628">
        <v>4391</v>
      </c>
      <c r="O19" s="629">
        <f t="shared" si="2"/>
        <v>77534</v>
      </c>
      <c r="P19" s="628">
        <v>23029</v>
      </c>
      <c r="Q19" s="628">
        <v>10566</v>
      </c>
      <c r="R19" s="418">
        <f t="shared" si="1"/>
        <v>33595</v>
      </c>
      <c r="S19" s="632">
        <v>0.433</v>
      </c>
    </row>
    <row r="20" spans="2:19" ht="39.75" customHeight="1">
      <c r="B20" s="1218"/>
      <c r="C20" s="616" t="s">
        <v>9</v>
      </c>
      <c r="D20" s="418">
        <v>0</v>
      </c>
      <c r="E20" s="418">
        <v>0</v>
      </c>
      <c r="F20" s="418">
        <v>0</v>
      </c>
      <c r="G20" s="635">
        <v>0</v>
      </c>
      <c r="H20" s="628">
        <v>0</v>
      </c>
      <c r="I20" s="628">
        <v>0</v>
      </c>
      <c r="J20" s="628">
        <v>0</v>
      </c>
      <c r="K20" s="628">
        <v>9385</v>
      </c>
      <c r="L20" s="628">
        <v>31869</v>
      </c>
      <c r="M20" s="628">
        <v>20457</v>
      </c>
      <c r="N20" s="628">
        <v>10260</v>
      </c>
      <c r="O20" s="629">
        <f t="shared" si="2"/>
        <v>71971</v>
      </c>
      <c r="P20" s="628">
        <v>20457</v>
      </c>
      <c r="Q20" s="628">
        <v>10260</v>
      </c>
      <c r="R20" s="418">
        <f t="shared" si="1"/>
        <v>30717</v>
      </c>
      <c r="S20" s="632">
        <v>0.427</v>
      </c>
    </row>
    <row r="21" spans="2:19" ht="39.75" customHeight="1" thickBot="1">
      <c r="B21" s="1219"/>
      <c r="C21" s="617" t="s">
        <v>15</v>
      </c>
      <c r="D21" s="623">
        <f>SUM(D15:D20)</f>
        <v>0</v>
      </c>
      <c r="E21" s="623">
        <f>SUM(E15:E20)</f>
        <v>0</v>
      </c>
      <c r="F21" s="623">
        <f>SUM(F15:F20)</f>
        <v>14543</v>
      </c>
      <c r="G21" s="623">
        <f>SUM(G15:G20)</f>
        <v>56391</v>
      </c>
      <c r="H21" s="623">
        <f>SUM(H15:H20)</f>
        <v>75637</v>
      </c>
      <c r="I21" s="623">
        <f>SUM(I15:I20)</f>
        <v>75457</v>
      </c>
      <c r="J21" s="623">
        <f>SUM(J15:J20)</f>
        <v>74677</v>
      </c>
      <c r="K21" s="623">
        <f>SUM(K15:K20)</f>
        <v>73639</v>
      </c>
      <c r="L21" s="623">
        <f>SUM(L15:L20)</f>
        <v>63604</v>
      </c>
      <c r="M21" s="623">
        <f>SUM(M15:M20)</f>
        <v>30378</v>
      </c>
      <c r="N21" s="623">
        <f>SUM(N15:N20)</f>
        <v>16597</v>
      </c>
      <c r="O21" s="623">
        <f t="shared" si="2"/>
        <v>480923</v>
      </c>
      <c r="P21" s="624">
        <f>SUM(P15:P20)</f>
        <v>137466</v>
      </c>
      <c r="Q21" s="624">
        <f>SUM(Q15:Q20)</f>
        <v>50335</v>
      </c>
      <c r="R21" s="624">
        <f>SUM(R15:R20)</f>
        <v>187801</v>
      </c>
      <c r="S21" s="636">
        <f>SUM(S15:S20)</f>
        <v>2.355</v>
      </c>
    </row>
    <row r="22" ht="19.5" thickTop="1"/>
    <row r="24" spans="2:18" ht="18.75">
      <c r="B24" s="1166" t="s">
        <v>645</v>
      </c>
      <c r="C24" s="1166"/>
      <c r="D24" s="1166"/>
      <c r="E24" s="1166"/>
      <c r="F24" s="1166"/>
      <c r="G24" s="1166"/>
      <c r="H24" s="1166"/>
      <c r="I24" s="1166"/>
      <c r="J24" s="1166"/>
      <c r="K24" s="1166"/>
      <c r="L24" s="1166"/>
      <c r="M24" s="1166"/>
      <c r="N24" s="1166"/>
      <c r="O24" s="1166"/>
      <c r="P24" s="1166"/>
      <c r="Q24" s="1166"/>
      <c r="R24" s="1166"/>
    </row>
    <row r="25" ht="19.5" thickBot="1"/>
    <row r="26" spans="2:18" ht="39.75" customHeight="1" thickBot="1" thickTop="1">
      <c r="B26" s="1237" t="s">
        <v>39</v>
      </c>
      <c r="C26" s="1239" t="s">
        <v>211</v>
      </c>
      <c r="D26" s="1220" t="s">
        <v>218</v>
      </c>
      <c r="E26" s="1220" t="s">
        <v>245</v>
      </c>
      <c r="F26" s="1220" t="s">
        <v>247</v>
      </c>
      <c r="G26" s="1220" t="s">
        <v>248</v>
      </c>
      <c r="H26" s="1220" t="s">
        <v>249</v>
      </c>
      <c r="I26" s="1220" t="s">
        <v>250</v>
      </c>
      <c r="J26" s="1220" t="s">
        <v>251</v>
      </c>
      <c r="K26" s="1220" t="s">
        <v>252</v>
      </c>
      <c r="L26" s="1220" t="s">
        <v>253</v>
      </c>
      <c r="M26" s="1220" t="s">
        <v>219</v>
      </c>
      <c r="N26" s="1220" t="s">
        <v>15</v>
      </c>
      <c r="O26" s="1222" t="s">
        <v>214</v>
      </c>
      <c r="P26" s="1222" t="s">
        <v>215</v>
      </c>
      <c r="Q26" s="1228" t="s">
        <v>216</v>
      </c>
      <c r="R26" s="1229"/>
    </row>
    <row r="27" spans="2:18" ht="39.75" customHeight="1" thickBot="1">
      <c r="B27" s="1238"/>
      <c r="C27" s="1240"/>
      <c r="D27" s="1221"/>
      <c r="E27" s="1221"/>
      <c r="F27" s="1221"/>
      <c r="G27" s="1221"/>
      <c r="H27" s="1221"/>
      <c r="I27" s="1221"/>
      <c r="J27" s="1221"/>
      <c r="K27" s="1221"/>
      <c r="L27" s="1221"/>
      <c r="M27" s="1221"/>
      <c r="N27" s="1221"/>
      <c r="O27" s="1223"/>
      <c r="P27" s="1223"/>
      <c r="Q27" s="652" t="s">
        <v>22</v>
      </c>
      <c r="R27" s="653" t="s">
        <v>217</v>
      </c>
    </row>
    <row r="28" spans="2:18" ht="39.75" customHeight="1">
      <c r="B28" s="1230" t="s">
        <v>644</v>
      </c>
      <c r="C28" s="637" t="s">
        <v>10</v>
      </c>
      <c r="D28" s="640">
        <v>8520</v>
      </c>
      <c r="E28" s="641">
        <v>33498</v>
      </c>
      <c r="F28" s="642">
        <v>24567</v>
      </c>
      <c r="G28" s="642">
        <v>7562</v>
      </c>
      <c r="H28" s="642">
        <v>3243</v>
      </c>
      <c r="I28" s="642">
        <v>1312</v>
      </c>
      <c r="J28" s="642">
        <v>738</v>
      </c>
      <c r="K28" s="642">
        <v>0</v>
      </c>
      <c r="L28" s="642">
        <v>0</v>
      </c>
      <c r="M28" s="642">
        <v>0</v>
      </c>
      <c r="N28" s="643">
        <f>SUM(D28:M28)</f>
        <v>79440</v>
      </c>
      <c r="O28" s="644">
        <v>24567</v>
      </c>
      <c r="P28" s="644">
        <v>12855</v>
      </c>
      <c r="Q28" s="640">
        <f>SUM(O28:P28)</f>
        <v>37422</v>
      </c>
      <c r="R28" s="654">
        <v>0.471</v>
      </c>
    </row>
    <row r="29" spans="2:18" ht="39.75" customHeight="1">
      <c r="B29" s="1231"/>
      <c r="C29" s="638" t="s">
        <v>11</v>
      </c>
      <c r="D29" s="645">
        <v>30</v>
      </c>
      <c r="E29" s="645">
        <v>6618</v>
      </c>
      <c r="F29" s="646">
        <v>27256</v>
      </c>
      <c r="G29" s="647">
        <v>21062</v>
      </c>
      <c r="H29" s="647">
        <v>6571</v>
      </c>
      <c r="I29" s="647">
        <v>2646</v>
      </c>
      <c r="J29" s="647">
        <v>1110</v>
      </c>
      <c r="K29" s="647">
        <v>453</v>
      </c>
      <c r="L29" s="647">
        <v>0</v>
      </c>
      <c r="M29" s="647">
        <v>0</v>
      </c>
      <c r="N29" s="648">
        <f>SUM(D29:M29)</f>
        <v>65746</v>
      </c>
      <c r="O29" s="649">
        <v>21062</v>
      </c>
      <c r="P29" s="649">
        <v>10780</v>
      </c>
      <c r="Q29" s="645">
        <f>SUM(O29:P29)</f>
        <v>31842</v>
      </c>
      <c r="R29" s="655">
        <v>0.484</v>
      </c>
    </row>
    <row r="30" spans="2:18" ht="39.75" customHeight="1">
      <c r="B30" s="1231"/>
      <c r="C30" s="638" t="s">
        <v>12</v>
      </c>
      <c r="D30" s="645">
        <v>11</v>
      </c>
      <c r="E30" s="645">
        <v>9</v>
      </c>
      <c r="F30" s="645">
        <v>5662</v>
      </c>
      <c r="G30" s="646">
        <v>23063</v>
      </c>
      <c r="H30" s="647">
        <v>17327</v>
      </c>
      <c r="I30" s="647">
        <v>5385</v>
      </c>
      <c r="J30" s="647">
        <v>2006</v>
      </c>
      <c r="K30" s="647">
        <v>908</v>
      </c>
      <c r="L30" s="647">
        <v>255</v>
      </c>
      <c r="M30" s="647">
        <v>0</v>
      </c>
      <c r="N30" s="648">
        <f>SUM(D30:M30)</f>
        <v>54626</v>
      </c>
      <c r="O30" s="649">
        <v>17327</v>
      </c>
      <c r="P30" s="649">
        <v>8554</v>
      </c>
      <c r="Q30" s="645">
        <f>SUM(O30:P30)</f>
        <v>25881</v>
      </c>
      <c r="R30" s="655">
        <v>0.474</v>
      </c>
    </row>
    <row r="31" spans="2:18" ht="39.75" customHeight="1" thickBot="1">
      <c r="B31" s="1232"/>
      <c r="C31" s="639" t="s">
        <v>15</v>
      </c>
      <c r="D31" s="650">
        <f>SUM(D28:D30)</f>
        <v>8561</v>
      </c>
      <c r="E31" s="650">
        <f aca="true" t="shared" si="3" ref="E31:M31">SUM(E28:E30)</f>
        <v>40125</v>
      </c>
      <c r="F31" s="650">
        <f t="shared" si="3"/>
        <v>57485</v>
      </c>
      <c r="G31" s="650">
        <f t="shared" si="3"/>
        <v>51687</v>
      </c>
      <c r="H31" s="650">
        <f t="shared" si="3"/>
        <v>27141</v>
      </c>
      <c r="I31" s="650">
        <f t="shared" si="3"/>
        <v>9343</v>
      </c>
      <c r="J31" s="650">
        <f t="shared" si="3"/>
        <v>3854</v>
      </c>
      <c r="K31" s="650">
        <f t="shared" si="3"/>
        <v>1361</v>
      </c>
      <c r="L31" s="650">
        <f t="shared" si="3"/>
        <v>255</v>
      </c>
      <c r="M31" s="650">
        <f t="shared" si="3"/>
        <v>0</v>
      </c>
      <c r="N31" s="650">
        <f>SUM(D31:M31)</f>
        <v>199812</v>
      </c>
      <c r="O31" s="651">
        <f>SUM(O28:O30)</f>
        <v>62956</v>
      </c>
      <c r="P31" s="651">
        <f>SUM(P28:P30)</f>
        <v>32189</v>
      </c>
      <c r="Q31" s="651">
        <f>SUM(Q28:Q30)</f>
        <v>95145</v>
      </c>
      <c r="R31" s="656">
        <f>SUM(R28:R30)</f>
        <v>1.4289999999999998</v>
      </c>
    </row>
    <row r="32" ht="19.5" thickTop="1"/>
    <row r="33" spans="2:18" ht="18.75">
      <c r="B33" s="1166" t="s">
        <v>482</v>
      </c>
      <c r="C33" s="1166"/>
      <c r="D33" s="1166"/>
      <c r="E33" s="1166"/>
      <c r="F33" s="1166"/>
      <c r="G33" s="1166"/>
      <c r="H33" s="1166"/>
      <c r="I33" s="1166"/>
      <c r="J33" s="1166"/>
      <c r="K33" s="1166"/>
      <c r="L33" s="1166"/>
      <c r="M33" s="1166"/>
      <c r="N33" s="1166"/>
      <c r="O33" s="1166"/>
      <c r="P33" s="1166"/>
      <c r="Q33" s="1166"/>
      <c r="R33" s="1166"/>
    </row>
    <row r="34" ht="19.5" thickBot="1"/>
    <row r="35" spans="2:18" ht="39.75" customHeight="1" thickBot="1" thickTop="1">
      <c r="B35" s="1233" t="s">
        <v>39</v>
      </c>
      <c r="C35" s="1235" t="s">
        <v>211</v>
      </c>
      <c r="D35" s="1220" t="s">
        <v>218</v>
      </c>
      <c r="E35" s="1220" t="s">
        <v>245</v>
      </c>
      <c r="F35" s="1220" t="s">
        <v>247</v>
      </c>
      <c r="G35" s="1220" t="s">
        <v>248</v>
      </c>
      <c r="H35" s="1220" t="s">
        <v>249</v>
      </c>
      <c r="I35" s="1220" t="s">
        <v>250</v>
      </c>
      <c r="J35" s="1220" t="s">
        <v>251</v>
      </c>
      <c r="K35" s="1220" t="s">
        <v>252</v>
      </c>
      <c r="L35" s="1220" t="s">
        <v>253</v>
      </c>
      <c r="M35" s="1220" t="s">
        <v>219</v>
      </c>
      <c r="N35" s="1224" t="s">
        <v>15</v>
      </c>
      <c r="O35" s="1226" t="s">
        <v>214</v>
      </c>
      <c r="P35" s="1226" t="s">
        <v>215</v>
      </c>
      <c r="Q35" s="1215" t="s">
        <v>216</v>
      </c>
      <c r="R35" s="1216"/>
    </row>
    <row r="36" spans="2:18" ht="39.75" customHeight="1" thickBot="1">
      <c r="B36" s="1234"/>
      <c r="C36" s="1236"/>
      <c r="D36" s="1221"/>
      <c r="E36" s="1221"/>
      <c r="F36" s="1221"/>
      <c r="G36" s="1221"/>
      <c r="H36" s="1221"/>
      <c r="I36" s="1221"/>
      <c r="J36" s="1221"/>
      <c r="K36" s="1221"/>
      <c r="L36" s="1221"/>
      <c r="M36" s="1221"/>
      <c r="N36" s="1225"/>
      <c r="O36" s="1227"/>
      <c r="P36" s="1227"/>
      <c r="Q36" s="272" t="s">
        <v>22</v>
      </c>
      <c r="R36" s="273" t="s">
        <v>217</v>
      </c>
    </row>
    <row r="37" spans="2:18" ht="39.75" customHeight="1">
      <c r="B37" s="1217" t="s">
        <v>18</v>
      </c>
      <c r="C37" s="615" t="s">
        <v>13</v>
      </c>
      <c r="D37" s="410">
        <v>0</v>
      </c>
      <c r="E37" s="633">
        <v>0</v>
      </c>
      <c r="F37" s="633">
        <v>0</v>
      </c>
      <c r="G37" s="633">
        <v>4344</v>
      </c>
      <c r="H37" s="633">
        <v>21995</v>
      </c>
      <c r="I37" s="415">
        <v>15016</v>
      </c>
      <c r="J37" s="415">
        <v>3524</v>
      </c>
      <c r="K37" s="415">
        <v>974</v>
      </c>
      <c r="L37" s="415">
        <v>305</v>
      </c>
      <c r="M37" s="415">
        <v>157</v>
      </c>
      <c r="N37" s="619">
        <f>SUM(D37:M37)</f>
        <v>46315</v>
      </c>
      <c r="O37" s="620">
        <v>15016</v>
      </c>
      <c r="P37" s="620">
        <v>4960</v>
      </c>
      <c r="Q37" s="410">
        <f>SUM(O37:P37)</f>
        <v>19976</v>
      </c>
      <c r="R37" s="631">
        <v>0.431</v>
      </c>
    </row>
    <row r="38" spans="2:18" ht="39.75" customHeight="1">
      <c r="B38" s="1218"/>
      <c r="C38" s="616" t="s">
        <v>5</v>
      </c>
      <c r="D38" s="418">
        <v>0</v>
      </c>
      <c r="E38" s="635">
        <v>0</v>
      </c>
      <c r="F38" s="635">
        <v>0</v>
      </c>
      <c r="G38" s="635">
        <v>0</v>
      </c>
      <c r="H38" s="635">
        <v>2585</v>
      </c>
      <c r="I38" s="635">
        <v>18420</v>
      </c>
      <c r="J38" s="423">
        <v>13278</v>
      </c>
      <c r="K38" s="423">
        <v>2937</v>
      </c>
      <c r="L38" s="423">
        <v>804</v>
      </c>
      <c r="M38" s="423">
        <v>317</v>
      </c>
      <c r="N38" s="621">
        <f>SUM(D38:M38)</f>
        <v>38341</v>
      </c>
      <c r="O38" s="622">
        <v>13278</v>
      </c>
      <c r="P38" s="622">
        <v>4058</v>
      </c>
      <c r="Q38" s="418">
        <f>SUM(O38:P38)</f>
        <v>17336</v>
      </c>
      <c r="R38" s="632">
        <v>0.452</v>
      </c>
    </row>
    <row r="39" spans="2:18" ht="39.75" customHeight="1">
      <c r="B39" s="1218"/>
      <c r="C39" s="616" t="s">
        <v>6</v>
      </c>
      <c r="D39" s="418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1866</v>
      </c>
      <c r="J39" s="635">
        <v>18118</v>
      </c>
      <c r="K39" s="423">
        <v>6637</v>
      </c>
      <c r="L39" s="423">
        <v>2696</v>
      </c>
      <c r="M39" s="423">
        <v>1586</v>
      </c>
      <c r="N39" s="621">
        <f>SUM(D39:M39)</f>
        <v>30903</v>
      </c>
      <c r="O39" s="622">
        <v>6637</v>
      </c>
      <c r="P39" s="622">
        <v>4282</v>
      </c>
      <c r="Q39" s="418">
        <f>SUM(O39:P39)</f>
        <v>10919</v>
      </c>
      <c r="R39" s="632">
        <v>0.353</v>
      </c>
    </row>
    <row r="40" spans="2:18" ht="39.75" customHeight="1" thickBot="1">
      <c r="B40" s="1219"/>
      <c r="C40" s="617" t="s">
        <v>15</v>
      </c>
      <c r="D40" s="623">
        <f>SUM(D37:D39)</f>
        <v>0</v>
      </c>
      <c r="E40" s="623">
        <f aca="true" t="shared" si="4" ref="E40:M40">SUM(E37:E39)</f>
        <v>0</v>
      </c>
      <c r="F40" s="623">
        <f t="shared" si="4"/>
        <v>0</v>
      </c>
      <c r="G40" s="623">
        <f t="shared" si="4"/>
        <v>4344</v>
      </c>
      <c r="H40" s="623">
        <f t="shared" si="4"/>
        <v>24580</v>
      </c>
      <c r="I40" s="623">
        <f t="shared" si="4"/>
        <v>35302</v>
      </c>
      <c r="J40" s="623">
        <f t="shared" si="4"/>
        <v>34920</v>
      </c>
      <c r="K40" s="623">
        <f t="shared" si="4"/>
        <v>10548</v>
      </c>
      <c r="L40" s="623">
        <f t="shared" si="4"/>
        <v>3805</v>
      </c>
      <c r="M40" s="623">
        <f t="shared" si="4"/>
        <v>2060</v>
      </c>
      <c r="N40" s="623">
        <f>SUM(D40:M40)</f>
        <v>115559</v>
      </c>
      <c r="O40" s="624">
        <f>SUM(O37:O39)</f>
        <v>34931</v>
      </c>
      <c r="P40" s="624">
        <f>SUM(P37:P39)</f>
        <v>13300</v>
      </c>
      <c r="Q40" s="624">
        <f>SUM(Q37:Q39)</f>
        <v>48231</v>
      </c>
      <c r="R40" s="657">
        <f>SUM(R37:R39)</f>
        <v>1.236</v>
      </c>
    </row>
    <row r="41" ht="19.5" thickTop="1"/>
    <row r="42" spans="2:16" ht="18.75">
      <c r="B42" s="1166" t="s">
        <v>222</v>
      </c>
      <c r="C42" s="1166"/>
      <c r="D42" s="1166"/>
      <c r="E42" s="1166"/>
      <c r="F42" s="1166"/>
      <c r="G42" s="1166"/>
      <c r="H42" s="1166"/>
      <c r="I42" s="1166"/>
      <c r="J42" s="1166"/>
      <c r="K42" s="1166"/>
      <c r="L42" s="1166"/>
      <c r="M42" s="1166"/>
      <c r="N42" s="1166"/>
      <c r="O42" s="1166"/>
      <c r="P42" s="1166"/>
    </row>
  </sheetData>
  <sheetProtection/>
  <mergeCells count="75">
    <mergeCell ref="B42:P42"/>
    <mergeCell ref="L4:L5"/>
    <mergeCell ref="M4:M5"/>
    <mergeCell ref="B4:B5"/>
    <mergeCell ref="C4:C5"/>
    <mergeCell ref="D4:D5"/>
    <mergeCell ref="E4:E5"/>
    <mergeCell ref="F4:F5"/>
    <mergeCell ref="G4:G5"/>
    <mergeCell ref="B6:B9"/>
    <mergeCell ref="H4:H5"/>
    <mergeCell ref="I4:I5"/>
    <mergeCell ref="J4:J5"/>
    <mergeCell ref="K4:K5"/>
    <mergeCell ref="N4:N5"/>
    <mergeCell ref="O4:O5"/>
    <mergeCell ref="K13:K14"/>
    <mergeCell ref="P4:P5"/>
    <mergeCell ref="Q4:Q5"/>
    <mergeCell ref="R4:S4"/>
    <mergeCell ref="Q13:Q14"/>
    <mergeCell ref="R13:S13"/>
    <mergeCell ref="N13:N14"/>
    <mergeCell ref="O13:O14"/>
    <mergeCell ref="P13:P14"/>
    <mergeCell ref="L13:L14"/>
    <mergeCell ref="M13:M14"/>
    <mergeCell ref="J13:J14"/>
    <mergeCell ref="B13:B14"/>
    <mergeCell ref="C13:C14"/>
    <mergeCell ref="D13:D14"/>
    <mergeCell ref="E13:E14"/>
    <mergeCell ref="F13:F14"/>
    <mergeCell ref="G13:G14"/>
    <mergeCell ref="M26:M27"/>
    <mergeCell ref="B26:B27"/>
    <mergeCell ref="C26:C27"/>
    <mergeCell ref="D26:D27"/>
    <mergeCell ref="E26:E27"/>
    <mergeCell ref="F26:F27"/>
    <mergeCell ref="G26:G27"/>
    <mergeCell ref="J26:J27"/>
    <mergeCell ref="K26:K27"/>
    <mergeCell ref="B15:B21"/>
    <mergeCell ref="H13:H14"/>
    <mergeCell ref="I13:I14"/>
    <mergeCell ref="F35:F36"/>
    <mergeCell ref="H26:H27"/>
    <mergeCell ref="I26:I27"/>
    <mergeCell ref="B33:R33"/>
    <mergeCell ref="B28:B31"/>
    <mergeCell ref="B35:B36"/>
    <mergeCell ref="C35:C36"/>
    <mergeCell ref="D35:D36"/>
    <mergeCell ref="E35:E36"/>
    <mergeCell ref="N26:N27"/>
    <mergeCell ref="O26:O27"/>
    <mergeCell ref="B24:R24"/>
    <mergeCell ref="L26:L27"/>
    <mergeCell ref="B2:H2"/>
    <mergeCell ref="B11:G11"/>
    <mergeCell ref="Q35:R35"/>
    <mergeCell ref="B37:B40"/>
    <mergeCell ref="G35:G36"/>
    <mergeCell ref="H35:H36"/>
    <mergeCell ref="I35:I36"/>
    <mergeCell ref="J35:J36"/>
    <mergeCell ref="K35:K36"/>
    <mergeCell ref="L35:L36"/>
    <mergeCell ref="P26:P27"/>
    <mergeCell ref="M35:M36"/>
    <mergeCell ref="N35:N36"/>
    <mergeCell ref="O35:O36"/>
    <mergeCell ref="P35:P36"/>
    <mergeCell ref="Q26:R26"/>
  </mergeCells>
  <printOptions/>
  <pageMargins left="0.7" right="0.7" top="0.75" bottom="0.75" header="0.3" footer="0.3"/>
  <pageSetup horizontalDpi="600" verticalDpi="600" orientation="portrait" r:id="rId1"/>
  <ignoredErrors>
    <ignoredError sqref="O9 O21 N40" formula="1"/>
    <ignoredError sqref="M1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T43"/>
  <sheetViews>
    <sheetView rightToLeft="1" zoomScale="90" zoomScaleNormal="90" zoomScalePageLayoutView="0" workbookViewId="0" topLeftCell="A1">
      <selection activeCell="B43" sqref="B43:P43"/>
    </sheetView>
  </sheetViews>
  <sheetFormatPr defaultColWidth="9.140625" defaultRowHeight="15"/>
  <cols>
    <col min="1" max="1" width="9.140625" style="1" customWidth="1"/>
    <col min="2" max="2" width="28.7109375" style="1" customWidth="1"/>
    <col min="3" max="3" width="23.8515625" style="1" customWidth="1"/>
    <col min="4" max="4" width="9.28125" style="1" bestFit="1" customWidth="1"/>
    <col min="5" max="5" width="15.7109375" style="1" bestFit="1" customWidth="1"/>
    <col min="6" max="8" width="9.28125" style="1" bestFit="1" customWidth="1"/>
    <col min="9" max="9" width="9.140625" style="1" bestFit="1" customWidth="1"/>
    <col min="10" max="13" width="9.28125" style="1" bestFit="1" customWidth="1"/>
    <col min="14" max="14" width="11.7109375" style="1" bestFit="1" customWidth="1"/>
    <col min="15" max="15" width="10.7109375" style="1" bestFit="1" customWidth="1"/>
    <col min="16" max="16" width="9.28125" style="1" bestFit="1" customWidth="1"/>
    <col min="17" max="17" width="10.57421875" style="1" bestFit="1" customWidth="1"/>
    <col min="18" max="18" width="15.7109375" style="1" bestFit="1" customWidth="1"/>
    <col min="19" max="19" width="12.7109375" style="1" bestFit="1" customWidth="1"/>
    <col min="20" max="16384" width="9.140625" style="1" customWidth="1"/>
  </cols>
  <sheetData>
    <row r="2" spans="2:19" ht="18.75">
      <c r="B2" s="1166" t="s">
        <v>486</v>
      </c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R2" s="1166"/>
      <c r="S2" s="1166"/>
    </row>
    <row r="3" ht="19.5" thickBot="1"/>
    <row r="4" spans="2:19" s="2" customFormat="1" ht="39.75" customHeight="1" thickBot="1" thickTop="1">
      <c r="B4" s="1237" t="s">
        <v>39</v>
      </c>
      <c r="C4" s="1239" t="s">
        <v>254</v>
      </c>
      <c r="D4" s="1220" t="s">
        <v>212</v>
      </c>
      <c r="E4" s="1220" t="s">
        <v>237</v>
      </c>
      <c r="F4" s="1220" t="s">
        <v>238</v>
      </c>
      <c r="G4" s="1220" t="s">
        <v>239</v>
      </c>
      <c r="H4" s="1220" t="s">
        <v>240</v>
      </c>
      <c r="I4" s="1220" t="s">
        <v>241</v>
      </c>
      <c r="J4" s="1220" t="s">
        <v>242</v>
      </c>
      <c r="K4" s="1220" t="s">
        <v>256</v>
      </c>
      <c r="L4" s="1220" t="s">
        <v>244</v>
      </c>
      <c r="M4" s="1220" t="s">
        <v>245</v>
      </c>
      <c r="N4" s="1220" t="s">
        <v>213</v>
      </c>
      <c r="O4" s="1220" t="s">
        <v>15</v>
      </c>
      <c r="P4" s="1222" t="s">
        <v>214</v>
      </c>
      <c r="Q4" s="1222" t="s">
        <v>215</v>
      </c>
      <c r="R4" s="1228" t="s">
        <v>216</v>
      </c>
      <c r="S4" s="1229"/>
    </row>
    <row r="5" spans="2:19" s="2" customFormat="1" ht="39.75" customHeight="1" thickBot="1">
      <c r="B5" s="1238"/>
      <c r="C5" s="1240"/>
      <c r="D5" s="1221"/>
      <c r="E5" s="1221"/>
      <c r="F5" s="1221"/>
      <c r="G5" s="1221"/>
      <c r="H5" s="1221"/>
      <c r="I5" s="1221"/>
      <c r="J5" s="1221"/>
      <c r="K5" s="1221"/>
      <c r="L5" s="1221"/>
      <c r="M5" s="1221"/>
      <c r="N5" s="1221"/>
      <c r="O5" s="1221"/>
      <c r="P5" s="1223"/>
      <c r="Q5" s="1223"/>
      <c r="R5" s="652" t="s">
        <v>22</v>
      </c>
      <c r="S5" s="653" t="s">
        <v>217</v>
      </c>
    </row>
    <row r="6" spans="2:19" ht="39.75" customHeight="1">
      <c r="B6" s="1217" t="s">
        <v>255</v>
      </c>
      <c r="C6" s="615" t="s">
        <v>40</v>
      </c>
      <c r="D6" s="410">
        <v>8442</v>
      </c>
      <c r="E6" s="415">
        <v>1483</v>
      </c>
      <c r="F6" s="415">
        <v>209</v>
      </c>
      <c r="G6" s="415">
        <v>0</v>
      </c>
      <c r="H6" s="415">
        <v>0</v>
      </c>
      <c r="I6" s="415">
        <v>0</v>
      </c>
      <c r="J6" s="415">
        <v>0</v>
      </c>
      <c r="K6" s="415">
        <v>0</v>
      </c>
      <c r="L6" s="415">
        <v>0</v>
      </c>
      <c r="M6" s="415">
        <v>0</v>
      </c>
      <c r="N6" s="415">
        <v>0</v>
      </c>
      <c r="O6" s="619">
        <f>SUM(D6:N6)</f>
        <v>10134</v>
      </c>
      <c r="P6" s="620">
        <v>1483</v>
      </c>
      <c r="Q6" s="620">
        <v>209</v>
      </c>
      <c r="R6" s="410">
        <f>SUM(P6:Q6)</f>
        <v>1692</v>
      </c>
      <c r="S6" s="659">
        <v>0.167</v>
      </c>
    </row>
    <row r="7" spans="2:19" ht="39.75" customHeight="1">
      <c r="B7" s="1218"/>
      <c r="C7" s="616" t="s">
        <v>41</v>
      </c>
      <c r="D7" s="418">
        <v>345</v>
      </c>
      <c r="E7" s="418">
        <v>12062</v>
      </c>
      <c r="F7" s="423">
        <v>2721</v>
      </c>
      <c r="G7" s="423">
        <v>722</v>
      </c>
      <c r="H7" s="423">
        <v>0</v>
      </c>
      <c r="I7" s="423">
        <v>0</v>
      </c>
      <c r="J7" s="423">
        <v>0</v>
      </c>
      <c r="K7" s="423">
        <v>0</v>
      </c>
      <c r="L7" s="423">
        <v>0</v>
      </c>
      <c r="M7" s="423">
        <v>0</v>
      </c>
      <c r="N7" s="423">
        <v>0</v>
      </c>
      <c r="O7" s="621">
        <f>SUM(D7:N7)</f>
        <v>15850</v>
      </c>
      <c r="P7" s="622">
        <v>2721</v>
      </c>
      <c r="Q7" s="622">
        <v>722</v>
      </c>
      <c r="R7" s="418">
        <f>SUM(P7:Q7)</f>
        <v>3443</v>
      </c>
      <c r="S7" s="660">
        <v>0.217</v>
      </c>
    </row>
    <row r="8" spans="2:19" ht="39.75" customHeight="1" thickBot="1">
      <c r="B8" s="1218"/>
      <c r="C8" s="662" t="s">
        <v>4</v>
      </c>
      <c r="D8" s="437">
        <v>5</v>
      </c>
      <c r="E8" s="437">
        <v>5200</v>
      </c>
      <c r="F8" s="437">
        <v>12599</v>
      </c>
      <c r="G8" s="442">
        <v>3084</v>
      </c>
      <c r="H8" s="442">
        <v>642</v>
      </c>
      <c r="I8" s="442">
        <v>241</v>
      </c>
      <c r="J8" s="442">
        <v>0</v>
      </c>
      <c r="K8" s="442">
        <v>0</v>
      </c>
      <c r="L8" s="442">
        <v>0</v>
      </c>
      <c r="M8" s="442">
        <v>0</v>
      </c>
      <c r="N8" s="442">
        <v>0</v>
      </c>
      <c r="O8" s="664">
        <f>SUM(D8:N8)</f>
        <v>21771</v>
      </c>
      <c r="P8" s="665">
        <v>3084</v>
      </c>
      <c r="Q8" s="665">
        <v>883</v>
      </c>
      <c r="R8" s="437">
        <f>SUM(P8:Q8)</f>
        <v>3967</v>
      </c>
      <c r="S8" s="668">
        <v>0.182</v>
      </c>
    </row>
    <row r="9" spans="2:20" ht="39.75" customHeight="1" thickBot="1">
      <c r="B9" s="1219"/>
      <c r="C9" s="666" t="s">
        <v>15</v>
      </c>
      <c r="D9" s="667">
        <f>SUM(D6:D8)</f>
        <v>8792</v>
      </c>
      <c r="E9" s="667">
        <f aca="true" t="shared" si="0" ref="E9:N9">SUM(E6:E8)</f>
        <v>18745</v>
      </c>
      <c r="F9" s="667">
        <f t="shared" si="0"/>
        <v>15529</v>
      </c>
      <c r="G9" s="667">
        <f t="shared" si="0"/>
        <v>3806</v>
      </c>
      <c r="H9" s="667">
        <f t="shared" si="0"/>
        <v>642</v>
      </c>
      <c r="I9" s="667">
        <f t="shared" si="0"/>
        <v>241</v>
      </c>
      <c r="J9" s="667">
        <f t="shared" si="0"/>
        <v>0</v>
      </c>
      <c r="K9" s="667">
        <f t="shared" si="0"/>
        <v>0</v>
      </c>
      <c r="L9" s="667">
        <f t="shared" si="0"/>
        <v>0</v>
      </c>
      <c r="M9" s="667">
        <f t="shared" si="0"/>
        <v>0</v>
      </c>
      <c r="N9" s="667">
        <f t="shared" si="0"/>
        <v>0</v>
      </c>
      <c r="O9" s="667">
        <f>SUM(D9:N9)</f>
        <v>47755</v>
      </c>
      <c r="P9" s="531">
        <f>SUM(P6:P8)</f>
        <v>7288</v>
      </c>
      <c r="Q9" s="531">
        <f>SUM(Q6:Q8)</f>
        <v>1814</v>
      </c>
      <c r="R9" s="531">
        <f>SUM(R6:R8)</f>
        <v>9102</v>
      </c>
      <c r="S9" s="669">
        <f>SUM(S6:S8)</f>
        <v>0.5660000000000001</v>
      </c>
      <c r="T9" s="2"/>
    </row>
    <row r="10" ht="19.5" thickTop="1"/>
    <row r="11" spans="2:19" ht="18.75">
      <c r="B11" s="1166" t="s">
        <v>487</v>
      </c>
      <c r="C11" s="1166"/>
      <c r="D11" s="1166"/>
      <c r="E11" s="1166"/>
      <c r="F11" s="1166"/>
      <c r="G11" s="1166"/>
      <c r="H11" s="1166"/>
      <c r="I11" s="1166"/>
      <c r="J11" s="1166"/>
      <c r="K11" s="1166"/>
      <c r="L11" s="1166"/>
      <c r="M11" s="1166"/>
      <c r="N11" s="1166"/>
      <c r="O11" s="1166"/>
      <c r="P11" s="1166"/>
      <c r="Q11" s="1166"/>
      <c r="R11" s="1166"/>
      <c r="S11" s="1166"/>
    </row>
    <row r="12" ht="19.5" thickBot="1"/>
    <row r="13" spans="2:19" ht="39.75" customHeight="1" thickBot="1" thickTop="1">
      <c r="B13" s="1237" t="s">
        <v>39</v>
      </c>
      <c r="C13" s="1239" t="s">
        <v>254</v>
      </c>
      <c r="D13" s="1220" t="s">
        <v>212</v>
      </c>
      <c r="E13" s="1220" t="s">
        <v>237</v>
      </c>
      <c r="F13" s="1220" t="s">
        <v>238</v>
      </c>
      <c r="G13" s="1220" t="s">
        <v>239</v>
      </c>
      <c r="H13" s="1220" t="s">
        <v>240</v>
      </c>
      <c r="I13" s="1220" t="s">
        <v>241</v>
      </c>
      <c r="J13" s="1220" t="s">
        <v>242</v>
      </c>
      <c r="K13" s="1220" t="s">
        <v>243</v>
      </c>
      <c r="L13" s="1220" t="s">
        <v>244</v>
      </c>
      <c r="M13" s="1220" t="s">
        <v>245</v>
      </c>
      <c r="N13" s="1220" t="s">
        <v>213</v>
      </c>
      <c r="O13" s="1255" t="s">
        <v>15</v>
      </c>
      <c r="P13" s="1222" t="s">
        <v>214</v>
      </c>
      <c r="Q13" s="1222" t="s">
        <v>215</v>
      </c>
      <c r="R13" s="1253" t="s">
        <v>216</v>
      </c>
      <c r="S13" s="1254"/>
    </row>
    <row r="14" spans="2:19" ht="39.75" customHeight="1" thickBot="1">
      <c r="B14" s="1238"/>
      <c r="C14" s="1240"/>
      <c r="D14" s="1221"/>
      <c r="E14" s="1221"/>
      <c r="F14" s="1221"/>
      <c r="G14" s="1221"/>
      <c r="H14" s="1221"/>
      <c r="I14" s="1221"/>
      <c r="J14" s="1221"/>
      <c r="K14" s="1221"/>
      <c r="L14" s="1221"/>
      <c r="M14" s="1221"/>
      <c r="N14" s="1221"/>
      <c r="O14" s="1256"/>
      <c r="P14" s="1223"/>
      <c r="Q14" s="1223"/>
      <c r="R14" s="652" t="s">
        <v>22</v>
      </c>
      <c r="S14" s="653" t="s">
        <v>217</v>
      </c>
    </row>
    <row r="15" spans="2:19" ht="39.75" customHeight="1">
      <c r="B15" s="1217" t="s">
        <v>43</v>
      </c>
      <c r="C15" s="615" t="s">
        <v>13</v>
      </c>
      <c r="D15" s="410">
        <v>0</v>
      </c>
      <c r="E15" s="633">
        <v>0</v>
      </c>
      <c r="F15" s="633">
        <v>5581</v>
      </c>
      <c r="G15" s="633">
        <v>12609</v>
      </c>
      <c r="H15" s="661">
        <v>5273</v>
      </c>
      <c r="I15" s="415">
        <v>1859</v>
      </c>
      <c r="J15" s="415">
        <v>592</v>
      </c>
      <c r="K15" s="415">
        <v>201</v>
      </c>
      <c r="L15" s="415">
        <v>123</v>
      </c>
      <c r="M15" s="415">
        <v>0</v>
      </c>
      <c r="N15" s="415">
        <v>0</v>
      </c>
      <c r="O15" s="619">
        <f>SUM(D15:N15)</f>
        <v>26238</v>
      </c>
      <c r="P15" s="620">
        <v>5273</v>
      </c>
      <c r="Q15" s="620">
        <v>2775</v>
      </c>
      <c r="R15" s="410">
        <f aca="true" t="shared" si="1" ref="R15:R20">SUM(P15:Q15)</f>
        <v>8048</v>
      </c>
      <c r="S15" s="659">
        <v>0.307</v>
      </c>
    </row>
    <row r="16" spans="2:19" ht="39.75" customHeight="1">
      <c r="B16" s="1218"/>
      <c r="C16" s="615" t="s">
        <v>5</v>
      </c>
      <c r="D16" s="410">
        <v>0</v>
      </c>
      <c r="E16" s="633">
        <v>0</v>
      </c>
      <c r="F16" s="633">
        <v>0</v>
      </c>
      <c r="G16" s="633">
        <v>4295</v>
      </c>
      <c r="H16" s="418">
        <v>10380</v>
      </c>
      <c r="I16" s="633">
        <v>4872</v>
      </c>
      <c r="J16" s="415">
        <v>2399</v>
      </c>
      <c r="K16" s="415">
        <v>967</v>
      </c>
      <c r="L16" s="415">
        <v>398</v>
      </c>
      <c r="M16" s="415">
        <v>170</v>
      </c>
      <c r="N16" s="415">
        <v>4</v>
      </c>
      <c r="O16" s="619">
        <f aca="true" t="shared" si="2" ref="O16:O21">SUM(D16:N16)</f>
        <v>23485</v>
      </c>
      <c r="P16" s="620">
        <v>4872</v>
      </c>
      <c r="Q16" s="620">
        <v>3938</v>
      </c>
      <c r="R16" s="410">
        <f t="shared" si="1"/>
        <v>8810</v>
      </c>
      <c r="S16" s="659">
        <v>0.375</v>
      </c>
    </row>
    <row r="17" spans="2:19" ht="39.75" customHeight="1">
      <c r="B17" s="1218"/>
      <c r="C17" s="615" t="s">
        <v>6</v>
      </c>
      <c r="D17" s="410">
        <v>0</v>
      </c>
      <c r="E17" s="633">
        <v>0</v>
      </c>
      <c r="F17" s="633">
        <v>0</v>
      </c>
      <c r="G17" s="633">
        <v>0</v>
      </c>
      <c r="H17" s="418">
        <v>4020</v>
      </c>
      <c r="I17" s="633">
        <v>8859</v>
      </c>
      <c r="J17" s="415">
        <v>4345</v>
      </c>
      <c r="K17" s="415">
        <v>2385</v>
      </c>
      <c r="L17" s="415">
        <v>1155</v>
      </c>
      <c r="M17" s="415">
        <v>504</v>
      </c>
      <c r="N17" s="415">
        <v>167</v>
      </c>
      <c r="O17" s="619">
        <f t="shared" si="2"/>
        <v>21435</v>
      </c>
      <c r="P17" s="620">
        <v>4345</v>
      </c>
      <c r="Q17" s="620">
        <v>4211</v>
      </c>
      <c r="R17" s="410">
        <f t="shared" si="1"/>
        <v>8556</v>
      </c>
      <c r="S17" s="659">
        <v>0.399</v>
      </c>
    </row>
    <row r="18" spans="2:19" ht="39.75" customHeight="1">
      <c r="B18" s="1218"/>
      <c r="C18" s="615" t="s">
        <v>7</v>
      </c>
      <c r="D18" s="410">
        <v>0</v>
      </c>
      <c r="E18" s="633">
        <v>0</v>
      </c>
      <c r="F18" s="633">
        <v>0</v>
      </c>
      <c r="G18" s="633">
        <v>0</v>
      </c>
      <c r="H18" s="418">
        <v>0</v>
      </c>
      <c r="I18" s="633">
        <v>3961</v>
      </c>
      <c r="J18" s="633">
        <v>9122</v>
      </c>
      <c r="K18" s="415">
        <v>5423</v>
      </c>
      <c r="L18" s="415">
        <v>3317</v>
      </c>
      <c r="M18" s="415">
        <v>1871</v>
      </c>
      <c r="N18" s="415">
        <v>1137</v>
      </c>
      <c r="O18" s="619">
        <f t="shared" si="2"/>
        <v>24831</v>
      </c>
      <c r="P18" s="620">
        <v>5423</v>
      </c>
      <c r="Q18" s="620">
        <v>6325</v>
      </c>
      <c r="R18" s="410">
        <f t="shared" si="1"/>
        <v>11748</v>
      </c>
      <c r="S18" s="659">
        <v>0.473</v>
      </c>
    </row>
    <row r="19" spans="2:19" ht="39.75" customHeight="1">
      <c r="B19" s="1218"/>
      <c r="C19" s="616" t="s">
        <v>8</v>
      </c>
      <c r="D19" s="418">
        <v>0</v>
      </c>
      <c r="E19" s="635">
        <v>0</v>
      </c>
      <c r="F19" s="635">
        <v>0</v>
      </c>
      <c r="G19" s="635">
        <v>0</v>
      </c>
      <c r="H19" s="418">
        <v>0</v>
      </c>
      <c r="I19" s="635">
        <v>0</v>
      </c>
      <c r="J19" s="635">
        <v>3192</v>
      </c>
      <c r="K19" s="635">
        <v>7725</v>
      </c>
      <c r="L19" s="423">
        <v>4933</v>
      </c>
      <c r="M19" s="423">
        <v>3218</v>
      </c>
      <c r="N19" s="423">
        <v>2948</v>
      </c>
      <c r="O19" s="621">
        <f t="shared" si="2"/>
        <v>22016</v>
      </c>
      <c r="P19" s="622">
        <v>4933</v>
      </c>
      <c r="Q19" s="622">
        <v>6166</v>
      </c>
      <c r="R19" s="418">
        <f t="shared" si="1"/>
        <v>11099</v>
      </c>
      <c r="S19" s="660">
        <v>0.504</v>
      </c>
    </row>
    <row r="20" spans="2:19" ht="39.75" customHeight="1" thickBot="1">
      <c r="B20" s="1218"/>
      <c r="C20" s="662" t="s">
        <v>9</v>
      </c>
      <c r="D20" s="437">
        <v>0</v>
      </c>
      <c r="E20" s="437">
        <v>0</v>
      </c>
      <c r="F20" s="437">
        <v>0</v>
      </c>
      <c r="G20" s="663">
        <v>0</v>
      </c>
      <c r="H20" s="437">
        <v>0</v>
      </c>
      <c r="I20" s="663">
        <v>0</v>
      </c>
      <c r="J20" s="663">
        <v>0</v>
      </c>
      <c r="K20" s="663">
        <v>2920</v>
      </c>
      <c r="L20" s="663">
        <v>7589</v>
      </c>
      <c r="M20" s="442">
        <v>4749</v>
      </c>
      <c r="N20" s="442">
        <v>6206</v>
      </c>
      <c r="O20" s="664">
        <f t="shared" si="2"/>
        <v>21464</v>
      </c>
      <c r="P20" s="665">
        <v>4749</v>
      </c>
      <c r="Q20" s="665">
        <v>6206</v>
      </c>
      <c r="R20" s="437">
        <f t="shared" si="1"/>
        <v>10955</v>
      </c>
      <c r="S20" s="668">
        <v>0.51</v>
      </c>
    </row>
    <row r="21" spans="2:19" ht="39.75" customHeight="1" thickBot="1">
      <c r="B21" s="1219"/>
      <c r="C21" s="666" t="s">
        <v>15</v>
      </c>
      <c r="D21" s="667">
        <f>SUM(D15:D20)</f>
        <v>0</v>
      </c>
      <c r="E21" s="667">
        <f aca="true" t="shared" si="3" ref="E21:N21">SUM(E15:E20)</f>
        <v>0</v>
      </c>
      <c r="F21" s="667">
        <f t="shared" si="3"/>
        <v>5581</v>
      </c>
      <c r="G21" s="667">
        <f t="shared" si="3"/>
        <v>16904</v>
      </c>
      <c r="H21" s="667">
        <f>SUM(H15:H20)</f>
        <v>19673</v>
      </c>
      <c r="I21" s="667">
        <f>SUM(I15:I20)</f>
        <v>19551</v>
      </c>
      <c r="J21" s="667">
        <f t="shared" si="3"/>
        <v>19650</v>
      </c>
      <c r="K21" s="667">
        <f t="shared" si="3"/>
        <v>19621</v>
      </c>
      <c r="L21" s="667">
        <f t="shared" si="3"/>
        <v>17515</v>
      </c>
      <c r="M21" s="667">
        <f t="shared" si="3"/>
        <v>10512</v>
      </c>
      <c r="N21" s="667">
        <f t="shared" si="3"/>
        <v>10462</v>
      </c>
      <c r="O21" s="667">
        <f t="shared" si="2"/>
        <v>139469</v>
      </c>
      <c r="P21" s="531">
        <f>SUM(P15:P20)</f>
        <v>29595</v>
      </c>
      <c r="Q21" s="531">
        <f>SUM(Q15:Q20)</f>
        <v>29621</v>
      </c>
      <c r="R21" s="531">
        <f>SUM(R15:R20)</f>
        <v>59216</v>
      </c>
      <c r="S21" s="669">
        <f>SUM(S15:S20)</f>
        <v>2.5679999999999996</v>
      </c>
    </row>
    <row r="22" ht="19.5" thickTop="1"/>
    <row r="24" spans="2:18" ht="18.75">
      <c r="B24" s="1166" t="s">
        <v>488</v>
      </c>
      <c r="C24" s="1166"/>
      <c r="D24" s="1166"/>
      <c r="E24" s="1166"/>
      <c r="F24" s="1166"/>
      <c r="G24" s="1166"/>
      <c r="H24" s="1166"/>
      <c r="I24" s="1166"/>
      <c r="J24" s="1166"/>
      <c r="K24" s="1166"/>
      <c r="L24" s="1166"/>
      <c r="M24" s="1166"/>
      <c r="N24" s="1166"/>
      <c r="O24" s="1166"/>
      <c r="P24" s="1166"/>
      <c r="Q24" s="1166"/>
      <c r="R24" s="1166"/>
    </row>
    <row r="25" ht="19.5" thickBot="1"/>
    <row r="26" spans="2:18" ht="39.75" customHeight="1" thickBot="1" thickTop="1">
      <c r="B26" s="1237" t="s">
        <v>39</v>
      </c>
      <c r="C26" s="1239" t="s">
        <v>254</v>
      </c>
      <c r="D26" s="1220" t="s">
        <v>218</v>
      </c>
      <c r="E26" s="1220" t="s">
        <v>245</v>
      </c>
      <c r="F26" s="1220" t="s">
        <v>247</v>
      </c>
      <c r="G26" s="1220" t="s">
        <v>248</v>
      </c>
      <c r="H26" s="1220" t="s">
        <v>249</v>
      </c>
      <c r="I26" s="1220" t="s">
        <v>250</v>
      </c>
      <c r="J26" s="1220" t="s">
        <v>251</v>
      </c>
      <c r="K26" s="1220" t="s">
        <v>252</v>
      </c>
      <c r="L26" s="1220" t="s">
        <v>253</v>
      </c>
      <c r="M26" s="1220" t="s">
        <v>219</v>
      </c>
      <c r="N26" s="1220" t="s">
        <v>15</v>
      </c>
      <c r="O26" s="1222" t="s">
        <v>214</v>
      </c>
      <c r="P26" s="1222" t="s">
        <v>215</v>
      </c>
      <c r="Q26" s="1253" t="s">
        <v>216</v>
      </c>
      <c r="R26" s="1254"/>
    </row>
    <row r="27" spans="2:18" ht="39.75" customHeight="1" thickBot="1">
      <c r="B27" s="1238"/>
      <c r="C27" s="1240"/>
      <c r="D27" s="1221"/>
      <c r="E27" s="1221"/>
      <c r="F27" s="1221"/>
      <c r="G27" s="1221"/>
      <c r="H27" s="1221"/>
      <c r="I27" s="1221"/>
      <c r="J27" s="1221"/>
      <c r="K27" s="1221"/>
      <c r="L27" s="1221"/>
      <c r="M27" s="1221"/>
      <c r="N27" s="1221"/>
      <c r="O27" s="1223"/>
      <c r="P27" s="1223"/>
      <c r="Q27" s="652" t="s">
        <v>22</v>
      </c>
      <c r="R27" s="653" t="s">
        <v>217</v>
      </c>
    </row>
    <row r="28" spans="2:18" ht="39.75" customHeight="1">
      <c r="B28" s="1217" t="s">
        <v>59</v>
      </c>
      <c r="C28" s="615" t="s">
        <v>10</v>
      </c>
      <c r="D28" s="410">
        <v>3003</v>
      </c>
      <c r="E28" s="633">
        <v>9599</v>
      </c>
      <c r="F28" s="415">
        <v>7006</v>
      </c>
      <c r="G28" s="415">
        <v>4386</v>
      </c>
      <c r="H28" s="415">
        <v>2375</v>
      </c>
      <c r="I28" s="415">
        <v>1007</v>
      </c>
      <c r="J28" s="415">
        <v>471</v>
      </c>
      <c r="K28" s="415">
        <v>0</v>
      </c>
      <c r="L28" s="415">
        <v>0</v>
      </c>
      <c r="M28" s="415">
        <v>0</v>
      </c>
      <c r="N28" s="619">
        <f>SUM(D28:M28)</f>
        <v>27847</v>
      </c>
      <c r="O28" s="620">
        <v>7006</v>
      </c>
      <c r="P28" s="620">
        <v>8239</v>
      </c>
      <c r="Q28" s="410">
        <f>SUM(O28:P28)</f>
        <v>15245</v>
      </c>
      <c r="R28" s="659">
        <v>0.547</v>
      </c>
    </row>
    <row r="29" spans="2:18" ht="39.75" customHeight="1">
      <c r="B29" s="1218"/>
      <c r="C29" s="616" t="s">
        <v>11</v>
      </c>
      <c r="D29" s="418">
        <v>0</v>
      </c>
      <c r="E29" s="418">
        <v>2356</v>
      </c>
      <c r="F29" s="635">
        <v>7278</v>
      </c>
      <c r="G29" s="423">
        <v>5368</v>
      </c>
      <c r="H29" s="423">
        <v>3599</v>
      </c>
      <c r="I29" s="423">
        <v>1766</v>
      </c>
      <c r="J29" s="423">
        <v>824</v>
      </c>
      <c r="K29" s="423">
        <v>294</v>
      </c>
      <c r="L29" s="423">
        <v>0</v>
      </c>
      <c r="M29" s="423">
        <v>0</v>
      </c>
      <c r="N29" s="621">
        <f>SUM(D29:M29)</f>
        <v>21485</v>
      </c>
      <c r="O29" s="622">
        <v>5368</v>
      </c>
      <c r="P29" s="622">
        <v>6483</v>
      </c>
      <c r="Q29" s="418">
        <f>SUM(O29:P29)</f>
        <v>11851</v>
      </c>
      <c r="R29" s="660">
        <v>0.552</v>
      </c>
    </row>
    <row r="30" spans="2:18" ht="39.75" customHeight="1" thickBot="1">
      <c r="B30" s="1218"/>
      <c r="C30" s="662" t="s">
        <v>12</v>
      </c>
      <c r="D30" s="437">
        <v>0</v>
      </c>
      <c r="E30" s="437">
        <v>0</v>
      </c>
      <c r="F30" s="437">
        <v>1977</v>
      </c>
      <c r="G30" s="663">
        <v>6516</v>
      </c>
      <c r="H30" s="442">
        <v>5087</v>
      </c>
      <c r="I30" s="442">
        <v>2974</v>
      </c>
      <c r="J30" s="442">
        <v>1398</v>
      </c>
      <c r="K30" s="442">
        <v>654</v>
      </c>
      <c r="L30" s="442">
        <v>167</v>
      </c>
      <c r="M30" s="442">
        <v>0</v>
      </c>
      <c r="N30" s="664">
        <f>SUM(D30:M30)</f>
        <v>18773</v>
      </c>
      <c r="O30" s="665">
        <v>5087</v>
      </c>
      <c r="P30" s="665">
        <v>5193</v>
      </c>
      <c r="Q30" s="437">
        <f>SUM(O30:P30)</f>
        <v>10280</v>
      </c>
      <c r="R30" s="668">
        <v>0.548</v>
      </c>
    </row>
    <row r="31" spans="2:18" ht="39.75" customHeight="1" thickBot="1">
      <c r="B31" s="1219"/>
      <c r="C31" s="666" t="s">
        <v>15</v>
      </c>
      <c r="D31" s="667">
        <f>SUM(D28:D30)</f>
        <v>3003</v>
      </c>
      <c r="E31" s="667">
        <f aca="true" t="shared" si="4" ref="E31:M31">SUM(E28:E30)</f>
        <v>11955</v>
      </c>
      <c r="F31" s="667">
        <f t="shared" si="4"/>
        <v>16261</v>
      </c>
      <c r="G31" s="667">
        <f t="shared" si="4"/>
        <v>16270</v>
      </c>
      <c r="H31" s="667">
        <f t="shared" si="4"/>
        <v>11061</v>
      </c>
      <c r="I31" s="667">
        <f t="shared" si="4"/>
        <v>5747</v>
      </c>
      <c r="J31" s="667">
        <f t="shared" si="4"/>
        <v>2693</v>
      </c>
      <c r="K31" s="667">
        <f t="shared" si="4"/>
        <v>948</v>
      </c>
      <c r="L31" s="667">
        <f t="shared" si="4"/>
        <v>167</v>
      </c>
      <c r="M31" s="667">
        <f t="shared" si="4"/>
        <v>0</v>
      </c>
      <c r="N31" s="667">
        <f>SUM(D31:M31)</f>
        <v>68105</v>
      </c>
      <c r="O31" s="531">
        <f>SUM(O28:O30)</f>
        <v>17461</v>
      </c>
      <c r="P31" s="531">
        <f>SUM(P28:P30)</f>
        <v>19915</v>
      </c>
      <c r="Q31" s="531">
        <f>SUM(Q28:Q30)</f>
        <v>37376</v>
      </c>
      <c r="R31" s="669">
        <f>SUM(R28:R30)</f>
        <v>1.6470000000000002</v>
      </c>
    </row>
    <row r="32" ht="19.5" thickTop="1"/>
    <row r="33" spans="2:18" ht="18.75">
      <c r="B33" s="1166" t="s">
        <v>489</v>
      </c>
      <c r="C33" s="1166"/>
      <c r="D33" s="1166"/>
      <c r="E33" s="1166"/>
      <c r="F33" s="1166"/>
      <c r="G33" s="1166"/>
      <c r="H33" s="1166"/>
      <c r="I33" s="1166"/>
      <c r="J33" s="1166"/>
      <c r="K33" s="1166"/>
      <c r="L33" s="1166"/>
      <c r="M33" s="1166"/>
      <c r="N33" s="1166"/>
      <c r="O33" s="1166"/>
      <c r="P33" s="1166"/>
      <c r="Q33" s="1166"/>
      <c r="R33" s="1166"/>
    </row>
    <row r="34" ht="19.5" thickBot="1"/>
    <row r="35" spans="2:18" ht="39.75" customHeight="1" thickBot="1" thickTop="1">
      <c r="B35" s="1249" t="s">
        <v>39</v>
      </c>
      <c r="C35" s="1239" t="s">
        <v>254</v>
      </c>
      <c r="D35" s="1220" t="s">
        <v>218</v>
      </c>
      <c r="E35" s="1220" t="s">
        <v>245</v>
      </c>
      <c r="F35" s="1220" t="s">
        <v>247</v>
      </c>
      <c r="G35" s="1220" t="s">
        <v>248</v>
      </c>
      <c r="H35" s="1220" t="s">
        <v>249</v>
      </c>
      <c r="I35" s="1220" t="s">
        <v>250</v>
      </c>
      <c r="J35" s="1220" t="s">
        <v>251</v>
      </c>
      <c r="K35" s="1220" t="s">
        <v>252</v>
      </c>
      <c r="L35" s="1220" t="s">
        <v>253</v>
      </c>
      <c r="M35" s="1220" t="s">
        <v>219</v>
      </c>
      <c r="N35" s="1220" t="s">
        <v>15</v>
      </c>
      <c r="O35" s="1222" t="s">
        <v>214</v>
      </c>
      <c r="P35" s="1222" t="s">
        <v>215</v>
      </c>
      <c r="Q35" s="1253" t="s">
        <v>216</v>
      </c>
      <c r="R35" s="1254"/>
    </row>
    <row r="36" spans="2:18" ht="39.75" customHeight="1" thickBot="1">
      <c r="B36" s="1250"/>
      <c r="C36" s="1240"/>
      <c r="D36" s="1221"/>
      <c r="E36" s="1221"/>
      <c r="F36" s="1221"/>
      <c r="G36" s="1221"/>
      <c r="H36" s="1221"/>
      <c r="I36" s="1221"/>
      <c r="J36" s="1221"/>
      <c r="K36" s="1221"/>
      <c r="L36" s="1221"/>
      <c r="M36" s="1221"/>
      <c r="N36" s="1221"/>
      <c r="O36" s="1223"/>
      <c r="P36" s="1223"/>
      <c r="Q36" s="652" t="s">
        <v>22</v>
      </c>
      <c r="R36" s="653" t="s">
        <v>217</v>
      </c>
    </row>
    <row r="37" spans="2:18" ht="39.75" customHeight="1">
      <c r="B37" s="1217" t="s">
        <v>18</v>
      </c>
      <c r="C37" s="615" t="s">
        <v>13</v>
      </c>
      <c r="D37" s="410">
        <v>0</v>
      </c>
      <c r="E37" s="633">
        <v>0</v>
      </c>
      <c r="F37" s="633">
        <v>0</v>
      </c>
      <c r="G37" s="633">
        <v>2455</v>
      </c>
      <c r="H37" s="633">
        <v>10334</v>
      </c>
      <c r="I37" s="415">
        <v>4923</v>
      </c>
      <c r="J37" s="415">
        <v>2065</v>
      </c>
      <c r="K37" s="415">
        <v>695</v>
      </c>
      <c r="L37" s="415">
        <v>222</v>
      </c>
      <c r="M37" s="415">
        <v>113</v>
      </c>
      <c r="N37" s="619">
        <f>SUM(D37:M37)</f>
        <v>20807</v>
      </c>
      <c r="O37" s="620">
        <v>4923</v>
      </c>
      <c r="P37" s="620">
        <v>3095</v>
      </c>
      <c r="Q37" s="410">
        <f>SUM(O37:P37)</f>
        <v>8018</v>
      </c>
      <c r="R37" s="659">
        <f>Q37/N37</f>
        <v>0.38535108376988514</v>
      </c>
    </row>
    <row r="38" spans="2:18" ht="39.75" customHeight="1">
      <c r="B38" s="1218"/>
      <c r="C38" s="616" t="s">
        <v>5</v>
      </c>
      <c r="D38" s="418">
        <v>0</v>
      </c>
      <c r="E38" s="635">
        <v>0</v>
      </c>
      <c r="F38" s="635">
        <v>0</v>
      </c>
      <c r="G38" s="635">
        <v>0</v>
      </c>
      <c r="H38" s="635">
        <v>1517</v>
      </c>
      <c r="I38" s="635">
        <v>8595</v>
      </c>
      <c r="J38" s="423">
        <v>3583</v>
      </c>
      <c r="K38" s="423">
        <v>1500</v>
      </c>
      <c r="L38" s="423">
        <v>521</v>
      </c>
      <c r="M38" s="423">
        <v>206</v>
      </c>
      <c r="N38" s="621">
        <f>SUM(D38:M38)</f>
        <v>15922</v>
      </c>
      <c r="O38" s="622">
        <v>3583</v>
      </c>
      <c r="P38" s="622">
        <v>2227</v>
      </c>
      <c r="Q38" s="410">
        <f>SUM(O38:P38)</f>
        <v>5810</v>
      </c>
      <c r="R38" s="659">
        <f>Q38/N38</f>
        <v>0.36490390654440397</v>
      </c>
    </row>
    <row r="39" spans="2:18" ht="39.75" customHeight="1">
      <c r="B39" s="1218"/>
      <c r="C39" s="616" t="s">
        <v>6</v>
      </c>
      <c r="D39" s="418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1097</v>
      </c>
      <c r="J39" s="635">
        <v>9102</v>
      </c>
      <c r="K39" s="423">
        <v>4459</v>
      </c>
      <c r="L39" s="423">
        <v>2093</v>
      </c>
      <c r="M39" s="423">
        <v>1331</v>
      </c>
      <c r="N39" s="621">
        <f>SUM(D39:M39)</f>
        <v>18082</v>
      </c>
      <c r="O39" s="622">
        <v>4459</v>
      </c>
      <c r="P39" s="622">
        <v>3424</v>
      </c>
      <c r="Q39" s="410">
        <f>SUM(O39:P39)</f>
        <v>7883</v>
      </c>
      <c r="R39" s="659">
        <f>Q39/N39</f>
        <v>0.4359584116801239</v>
      </c>
    </row>
    <row r="40" spans="2:18" ht="39.75" customHeight="1" thickBot="1">
      <c r="B40" s="1219"/>
      <c r="C40" s="617" t="s">
        <v>15</v>
      </c>
      <c r="D40" s="623">
        <f>SUM(D37:D39)</f>
        <v>0</v>
      </c>
      <c r="E40" s="623">
        <f aca="true" t="shared" si="5" ref="E40:M40">SUM(E37:E39)</f>
        <v>0</v>
      </c>
      <c r="F40" s="623">
        <f t="shared" si="5"/>
        <v>0</v>
      </c>
      <c r="G40" s="623">
        <f t="shared" si="5"/>
        <v>2455</v>
      </c>
      <c r="H40" s="623">
        <f t="shared" si="5"/>
        <v>11851</v>
      </c>
      <c r="I40" s="623">
        <f t="shared" si="5"/>
        <v>14615</v>
      </c>
      <c r="J40" s="623">
        <f t="shared" si="5"/>
        <v>14750</v>
      </c>
      <c r="K40" s="623">
        <f t="shared" si="5"/>
        <v>6654</v>
      </c>
      <c r="L40" s="623">
        <f t="shared" si="5"/>
        <v>2836</v>
      </c>
      <c r="M40" s="623">
        <f t="shared" si="5"/>
        <v>1650</v>
      </c>
      <c r="N40" s="623">
        <f>SUM(D40:M40)</f>
        <v>54811</v>
      </c>
      <c r="O40" s="624">
        <f>SUM(O37:O39)</f>
        <v>12965</v>
      </c>
      <c r="P40" s="624">
        <f>SUM(P37:P39)</f>
        <v>8746</v>
      </c>
      <c r="Q40" s="624">
        <f>SUM(Q37:Q39)</f>
        <v>21711</v>
      </c>
      <c r="R40" s="657">
        <f>SUM(R37:R39)</f>
        <v>1.186213401994413</v>
      </c>
    </row>
    <row r="41" ht="19.5" thickTop="1"/>
    <row r="43" spans="2:16" ht="18.75">
      <c r="B43" s="1166" t="s">
        <v>222</v>
      </c>
      <c r="C43" s="1166"/>
      <c r="D43" s="1166"/>
      <c r="E43" s="1166"/>
      <c r="F43" s="1166"/>
      <c r="G43" s="1166"/>
      <c r="H43" s="1166"/>
      <c r="I43" s="1166"/>
      <c r="J43" s="1166"/>
      <c r="K43" s="1166"/>
      <c r="L43" s="1166"/>
      <c r="M43" s="1166"/>
      <c r="N43" s="1166"/>
      <c r="O43" s="1166"/>
      <c r="P43" s="1166"/>
    </row>
  </sheetData>
  <sheetProtection/>
  <mergeCells count="75">
    <mergeCell ref="B2:S2"/>
    <mergeCell ref="B11:S11"/>
    <mergeCell ref="B24:R24"/>
    <mergeCell ref="B33:R33"/>
    <mergeCell ref="B43:P43"/>
    <mergeCell ref="L4:L5"/>
    <mergeCell ref="M4:M5"/>
    <mergeCell ref="B4:B5"/>
    <mergeCell ref="C4:C5"/>
    <mergeCell ref="D4:D5"/>
    <mergeCell ref="E4:E5"/>
    <mergeCell ref="F4:F5"/>
    <mergeCell ref="G4:G5"/>
    <mergeCell ref="B6:B9"/>
    <mergeCell ref="H4:H5"/>
    <mergeCell ref="I4:I5"/>
    <mergeCell ref="J4:J5"/>
    <mergeCell ref="K4:K5"/>
    <mergeCell ref="N4:N5"/>
    <mergeCell ref="O4:O5"/>
    <mergeCell ref="P4:P5"/>
    <mergeCell ref="Q4:Q5"/>
    <mergeCell ref="R4:S4"/>
    <mergeCell ref="P13:P14"/>
    <mergeCell ref="Q13:Q14"/>
    <mergeCell ref="R13:S13"/>
    <mergeCell ref="B15:B21"/>
    <mergeCell ref="H13:H14"/>
    <mergeCell ref="I13:I14"/>
    <mergeCell ref="J13:J14"/>
    <mergeCell ref="K13:K14"/>
    <mergeCell ref="B13:B14"/>
    <mergeCell ref="C13:C14"/>
    <mergeCell ref="D13:D14"/>
    <mergeCell ref="E13:E14"/>
    <mergeCell ref="F13:F14"/>
    <mergeCell ref="E26:E27"/>
    <mergeCell ref="F26:F27"/>
    <mergeCell ref="G26:G27"/>
    <mergeCell ref="N13:N14"/>
    <mergeCell ref="O13:O14"/>
    <mergeCell ref="N26:N27"/>
    <mergeCell ref="O26:O27"/>
    <mergeCell ref="L13:L14"/>
    <mergeCell ref="M13:M14"/>
    <mergeCell ref="G13:G14"/>
    <mergeCell ref="Q26:R26"/>
    <mergeCell ref="B28:B31"/>
    <mergeCell ref="B35:B36"/>
    <mergeCell ref="C35:C36"/>
    <mergeCell ref="D35:D36"/>
    <mergeCell ref="E35:E36"/>
    <mergeCell ref="F35:F36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P26:P27"/>
    <mergeCell ref="M35:M36"/>
    <mergeCell ref="N35:N36"/>
    <mergeCell ref="O35:O36"/>
    <mergeCell ref="P35:P36"/>
    <mergeCell ref="Q35:R35"/>
    <mergeCell ref="B37:B40"/>
    <mergeCell ref="G35:G36"/>
    <mergeCell ref="H35:H36"/>
    <mergeCell ref="I35:I36"/>
    <mergeCell ref="J35:J36"/>
    <mergeCell ref="K35:K36"/>
    <mergeCell ref="L35:L36"/>
  </mergeCells>
  <printOptions/>
  <pageMargins left="0.7" right="0.7" top="0.75" bottom="0.75" header="0.3" footer="0.3"/>
  <pageSetup orientation="portrait" paperSize="9"/>
  <ignoredErrors>
    <ignoredError sqref="O9 N31" formula="1"/>
    <ignoredError sqref="M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sbeaini</dc:creator>
  <cp:keywords/>
  <dc:description/>
  <cp:lastModifiedBy>oyaafouri</cp:lastModifiedBy>
  <dcterms:created xsi:type="dcterms:W3CDTF">2015-11-26T08:26:01Z</dcterms:created>
  <dcterms:modified xsi:type="dcterms:W3CDTF">2016-01-11T10:28:28Z</dcterms:modified>
  <cp:category/>
  <cp:version/>
  <cp:contentType/>
  <cp:contentStatus/>
</cp:coreProperties>
</file>