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265" tabRatio="601" activeTab="0"/>
  </bookViews>
  <sheets>
    <sheet name="23." sheetId="1" r:id="rId1"/>
    <sheet name="23.1" sheetId="2" r:id="rId2"/>
    <sheet name="23.2" sheetId="3" r:id="rId3"/>
    <sheet name="23.3" sheetId="4" r:id="rId4"/>
    <sheet name="23.4" sheetId="5" r:id="rId5"/>
    <sheet name="23.5-7" sheetId="6" r:id="rId6"/>
    <sheet name="23.8" sheetId="7" r:id="rId7"/>
    <sheet name="23.9-10" sheetId="8" r:id="rId8"/>
  </sheets>
  <definedNames/>
  <calcPr fullCalcOnLoad="1"/>
</workbook>
</file>

<file path=xl/sharedStrings.xml><?xml version="1.0" encoding="utf-8"?>
<sst xmlns="http://schemas.openxmlformats.org/spreadsheetml/2006/main" count="221" uniqueCount="160">
  <si>
    <t>Source: Order of Physiotherapists in Lebanon</t>
  </si>
  <si>
    <t>Physiotherapists</t>
  </si>
  <si>
    <t>Total</t>
  </si>
  <si>
    <t>Mohafazat</t>
  </si>
  <si>
    <t>Table made by CAS</t>
  </si>
  <si>
    <t>March</t>
  </si>
  <si>
    <t>April</t>
  </si>
  <si>
    <t>May</t>
  </si>
  <si>
    <t>June</t>
  </si>
  <si>
    <t>July</t>
  </si>
  <si>
    <t>Males</t>
  </si>
  <si>
    <t>Beirut</t>
  </si>
  <si>
    <t>Mount-Lebanon</t>
  </si>
  <si>
    <t>Major</t>
  </si>
  <si>
    <t>Females</t>
  </si>
  <si>
    <t>North Lebanon</t>
  </si>
  <si>
    <t>Bekaa</t>
  </si>
  <si>
    <t>South- Lebanon</t>
  </si>
  <si>
    <t>Nabatiyeh</t>
  </si>
  <si>
    <t>Male</t>
  </si>
  <si>
    <t>Female</t>
  </si>
  <si>
    <t>Year</t>
  </si>
  <si>
    <t>Registered</t>
  </si>
  <si>
    <t>Dead</t>
  </si>
  <si>
    <t>Terminated</t>
  </si>
  <si>
    <t>Retired</t>
  </si>
  <si>
    <t>Practicing</t>
  </si>
  <si>
    <t>Female nurse</t>
  </si>
  <si>
    <t>Male nurse</t>
  </si>
  <si>
    <t>Number</t>
  </si>
  <si>
    <t>Source: Order of Artists in Lebanon</t>
  </si>
  <si>
    <t>Music and singing</t>
  </si>
  <si>
    <t>Direction</t>
  </si>
  <si>
    <t>Preparing and presenting programs</t>
  </si>
  <si>
    <t>Technicians of theater, cinema and television</t>
  </si>
  <si>
    <t>Writing</t>
  </si>
  <si>
    <t>South Lebanon</t>
  </si>
  <si>
    <t>North-Lebanon</t>
  </si>
  <si>
    <t>Mount Lebanon</t>
  </si>
  <si>
    <t>South Lebanon and Nabatieh</t>
  </si>
  <si>
    <t>Cancelled numbers</t>
  </si>
  <si>
    <t>Deceased</t>
  </si>
  <si>
    <t>23. PROFESSIONAL ACTIVITIES</t>
  </si>
  <si>
    <t>Source : Orders of Engineers in Beirut &amp; Tripoli</t>
  </si>
  <si>
    <t xml:space="preserve"> Table made by CAS</t>
  </si>
  <si>
    <t>Order of Engineers - Beirut</t>
  </si>
  <si>
    <t>Men</t>
  </si>
  <si>
    <t>Women</t>
  </si>
  <si>
    <t>Civil</t>
  </si>
  <si>
    <t>Mechanical</t>
  </si>
  <si>
    <t>Architecture</t>
  </si>
  <si>
    <t>Agronomy</t>
  </si>
  <si>
    <t>Miscellaneous</t>
  </si>
  <si>
    <t>Table 23.1 - Engineers</t>
  </si>
  <si>
    <t>Jan.</t>
  </si>
  <si>
    <t>Feb.</t>
  </si>
  <si>
    <t>Aug.</t>
  </si>
  <si>
    <t>Sep.</t>
  </si>
  <si>
    <t>Oct.</t>
  </si>
  <si>
    <t>Nov.</t>
  </si>
  <si>
    <t>Dec.</t>
  </si>
  <si>
    <t>Source:  Order of Engineers - Beirut</t>
  </si>
  <si>
    <t>Electricity</t>
  </si>
  <si>
    <t>National Universities</t>
  </si>
  <si>
    <t>Lebanese University</t>
  </si>
  <si>
    <t>Amercian University of Beirut</t>
  </si>
  <si>
    <t>Notre Dame University</t>
  </si>
  <si>
    <t>Université Antonine</t>
  </si>
  <si>
    <t>Université Saint-Joseph</t>
  </si>
  <si>
    <t>Lebanese American University</t>
  </si>
  <si>
    <t>Université Saint-Esprit - Kaslik</t>
  </si>
  <si>
    <t>Lebanese International University</t>
  </si>
  <si>
    <t>Conservatoire National - Beyrouth</t>
  </si>
  <si>
    <t>Académie Libanaise des Beaux Arts</t>
  </si>
  <si>
    <t>Hariri Canadian University</t>
  </si>
  <si>
    <t>Total National Universities</t>
  </si>
  <si>
    <t>United States of America</t>
  </si>
  <si>
    <t>France</t>
  </si>
  <si>
    <t>Ukraine</t>
  </si>
  <si>
    <t>Canada</t>
  </si>
  <si>
    <t>Syria</t>
  </si>
  <si>
    <t>Great-Britain</t>
  </si>
  <si>
    <t>Italy</t>
  </si>
  <si>
    <t>Germany</t>
  </si>
  <si>
    <t>Iran</t>
  </si>
  <si>
    <t>Australia</t>
  </si>
  <si>
    <t>Egypt</t>
  </si>
  <si>
    <t>Czech Republic</t>
  </si>
  <si>
    <t>Cuba</t>
  </si>
  <si>
    <t>United Arab Emirates</t>
  </si>
  <si>
    <t>Total foreign universities</t>
  </si>
  <si>
    <t>General total</t>
  </si>
  <si>
    <t>Engineers registered in the Order of Engineers in Beirut by sex</t>
  </si>
  <si>
    <t>No permanent address</t>
  </si>
  <si>
    <t>Source: Order of Nurses in Lebanon</t>
  </si>
  <si>
    <t>Stenography</t>
  </si>
  <si>
    <t>Music - Player</t>
  </si>
  <si>
    <t>Dance - Design</t>
  </si>
  <si>
    <t>Table 23.7 - Medical professions: Physiotherapists by Mohafazat</t>
  </si>
  <si>
    <t>Judge</t>
  </si>
  <si>
    <t>Administrative judge</t>
  </si>
  <si>
    <t>Judge for the Institute of Judicial Studies</t>
  </si>
  <si>
    <t>Total judges</t>
  </si>
  <si>
    <t>Source: Ministry of Justice</t>
  </si>
  <si>
    <t>Table 23.8 - Law prfessions: Judges</t>
  </si>
  <si>
    <t>Islamic University of Lebanon</t>
  </si>
  <si>
    <t>Balamand University</t>
  </si>
  <si>
    <t>Arts, Sciences and Tchnology University in Lebanon</t>
  </si>
  <si>
    <t>American University of Science and Technology</t>
  </si>
  <si>
    <t>Russian Federation</t>
  </si>
  <si>
    <t>Switzerland</t>
  </si>
  <si>
    <t>Jordan</t>
  </si>
  <si>
    <t>Sweden</t>
  </si>
  <si>
    <t>Age</t>
  </si>
  <si>
    <t>[20-25[</t>
  </si>
  <si>
    <t>[25-30[</t>
  </si>
  <si>
    <t>[30-35[</t>
  </si>
  <si>
    <t>[35-40[</t>
  </si>
  <si>
    <t>[40-45[</t>
  </si>
  <si>
    <t>[45-50[</t>
  </si>
  <si>
    <t>[50-55[</t>
  </si>
  <si>
    <t>[55-60[</t>
  </si>
  <si>
    <t>[60-65[</t>
  </si>
  <si>
    <t>[65-70[</t>
  </si>
  <si>
    <t>[70-75[</t>
  </si>
  <si>
    <t>[75-80[</t>
  </si>
  <si>
    <t>[80-85[</t>
  </si>
  <si>
    <t>[85-90[</t>
  </si>
  <si>
    <t>[90-95[</t>
  </si>
  <si>
    <t>Table 23.5 - Medical professions: Registered nurses by place of work</t>
  </si>
  <si>
    <t>Actor</t>
  </si>
  <si>
    <t>Activity</t>
  </si>
  <si>
    <t>Type</t>
  </si>
  <si>
    <t>Singer</t>
  </si>
  <si>
    <t>Presenting programs</t>
  </si>
  <si>
    <t>Magician</t>
  </si>
  <si>
    <t>Source: Syndicat des Acteurs de Théâtre, Cinéma, Radio et Télévision au Liban</t>
  </si>
  <si>
    <t>Total 2012</t>
  </si>
  <si>
    <t>Source: Order of Dentists in Lebanon</t>
  </si>
  <si>
    <t>Table 23.6 - Medical professions: Nurses in 2004-2012</t>
  </si>
  <si>
    <t>Table 23.3 - Medical professions: Active doctors in 2012</t>
  </si>
  <si>
    <t>Table 23.4 - Medical professions: Dentists</t>
  </si>
  <si>
    <t>Table 23.2 - Engineers registered at the Order of Beirut by major between 01/03/2012 and 28/02/2013</t>
  </si>
  <si>
    <t>Industrial, chemical, and petrochemical</t>
  </si>
  <si>
    <t>Mines, mineral, and geology</t>
  </si>
  <si>
    <t>Manar University - Tripoli</t>
  </si>
  <si>
    <t>Beirut Arab University</t>
  </si>
  <si>
    <t>Spain</t>
  </si>
  <si>
    <t>Kuwait</t>
  </si>
  <si>
    <t>Tunisia</t>
  </si>
  <si>
    <t>Venezuela</t>
  </si>
  <si>
    <t>Croatia</t>
  </si>
  <si>
    <t>Netherlands</t>
  </si>
  <si>
    <t>University</t>
  </si>
  <si>
    <t>Engineers registered in the Order of Engineers in Tripoli</t>
  </si>
  <si>
    <t>Sex</t>
  </si>
  <si>
    <t>Electrical</t>
  </si>
  <si>
    <t>Engineers in Lebanon</t>
  </si>
  <si>
    <t>Table 23.9 - Arts professions: Artists by activity and by gender</t>
  </si>
  <si>
    <t>Table 23.10 - Arts professions: Artists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</si>
</sst>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readingOrder="1"/>
    </xf>
    <xf numFmtId="0" fontId="14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185" fontId="5" fillId="0" borderId="0" xfId="60" applyNumberFormat="1" applyFont="1" applyFill="1" applyAlignment="1">
      <alignment horizontal="right" vertical="center"/>
    </xf>
    <xf numFmtId="0" fontId="12" fillId="0" borderId="18" xfId="0" applyFont="1" applyFill="1" applyBorder="1" applyAlignment="1">
      <alignment vertical="center" readingOrder="1"/>
    </xf>
    <xf numFmtId="0" fontId="12" fillId="0" borderId="12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vertical="center" readingOrder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85" fontId="5" fillId="0" borderId="0" xfId="6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91" fontId="9" fillId="0" borderId="13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7" fontId="9" fillId="0" borderId="14" xfId="42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37" fontId="9" fillId="0" borderId="13" xfId="42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7" fontId="12" fillId="0" borderId="10" xfId="42" applyNumberFormat="1" applyFont="1" applyFill="1" applyBorder="1" applyAlignment="1">
      <alignment vertical="center"/>
    </xf>
    <xf numFmtId="185" fontId="5" fillId="0" borderId="0" xfId="60" applyNumberFormat="1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12" fillId="0" borderId="10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horizontal="right" vertical="center"/>
    </xf>
    <xf numFmtId="3" fontId="12" fillId="0" borderId="14" xfId="42" applyNumberFormat="1" applyFont="1" applyFill="1" applyBorder="1" applyAlignment="1">
      <alignment horizontal="right" vertical="center"/>
    </xf>
    <xf numFmtId="3" fontId="9" fillId="0" borderId="13" xfId="42" applyNumberFormat="1" applyFont="1" applyFill="1" applyBorder="1" applyAlignment="1">
      <alignment horizontal="right" vertical="center"/>
    </xf>
    <xf numFmtId="3" fontId="12" fillId="0" borderId="13" xfId="42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191" fontId="9" fillId="0" borderId="12" xfId="42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191" fontId="9" fillId="0" borderId="13" xfId="42" applyNumberFormat="1" applyFont="1" applyFill="1" applyBorder="1" applyAlignment="1">
      <alignment horizontal="right" vertical="center"/>
    </xf>
    <xf numFmtId="191" fontId="12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91" fontId="12" fillId="0" borderId="2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191" fontId="12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7" fontId="12" fillId="0" borderId="12" xfId="0" applyNumberFormat="1" applyFont="1" applyFill="1" applyBorder="1" applyAlignment="1">
      <alignment horizontal="right" vertical="center"/>
    </xf>
    <xf numFmtId="37" fontId="12" fillId="0" borderId="14" xfId="0" applyNumberFormat="1" applyFont="1" applyFill="1" applyBorder="1" applyAlignment="1">
      <alignment horizontal="right" vertical="center"/>
    </xf>
    <xf numFmtId="37" fontId="12" fillId="0" borderId="13" xfId="0" applyNumberFormat="1" applyFont="1" applyFill="1" applyBorder="1" applyAlignment="1">
      <alignment horizontal="right" vertical="center"/>
    </xf>
    <xf numFmtId="37" fontId="12" fillId="0" borderId="1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right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37" fontId="9" fillId="0" borderId="14" xfId="42" applyNumberFormat="1" applyFont="1" applyFill="1" applyBorder="1" applyAlignment="1">
      <alignment vertical="center" readingOrder="1"/>
    </xf>
    <xf numFmtId="37" fontId="9" fillId="0" borderId="13" xfId="42" applyNumberFormat="1" applyFont="1" applyFill="1" applyBorder="1" applyAlignment="1">
      <alignment vertical="center" readingOrder="1"/>
    </xf>
    <xf numFmtId="37" fontId="12" fillId="0" borderId="10" xfId="42" applyNumberFormat="1" applyFont="1" applyFill="1" applyBorder="1" applyAlignment="1">
      <alignment vertical="center" readingOrder="1"/>
    </xf>
    <xf numFmtId="37" fontId="12" fillId="0" borderId="14" xfId="42" applyNumberFormat="1" applyFont="1" applyFill="1" applyBorder="1" applyAlignment="1">
      <alignment vertical="center" readingOrder="1"/>
    </xf>
    <xf numFmtId="0" fontId="11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 wrapText="1" readingOrder="1"/>
    </xf>
    <xf numFmtId="0" fontId="9" fillId="0" borderId="13" xfId="0" applyFont="1" applyFill="1" applyBorder="1" applyAlignment="1">
      <alignment horizontal="right" vertical="center" wrapText="1" readingOrder="1"/>
    </xf>
    <xf numFmtId="191" fontId="12" fillId="0" borderId="10" xfId="42" applyNumberFormat="1" applyFont="1" applyFill="1" applyBorder="1" applyAlignment="1">
      <alignment horizontal="right" vertical="center" wrapText="1" readingOrder="1"/>
    </xf>
    <xf numFmtId="3" fontId="12" fillId="0" borderId="12" xfId="42" applyNumberFormat="1" applyFont="1" applyFill="1" applyBorder="1" applyAlignment="1">
      <alignment vertical="center" readingOrder="1"/>
    </xf>
    <xf numFmtId="3" fontId="12" fillId="0" borderId="10" xfId="42" applyNumberFormat="1" applyFont="1" applyFill="1" applyBorder="1" applyAlignment="1">
      <alignment vertical="center" readingOrder="1"/>
    </xf>
    <xf numFmtId="3" fontId="12" fillId="0" borderId="13" xfId="42" applyNumberFormat="1" applyFont="1" applyFill="1" applyBorder="1" applyAlignment="1">
      <alignment vertical="center" readingOrder="1"/>
    </xf>
    <xf numFmtId="0" fontId="11" fillId="0" borderId="18" xfId="0" applyFont="1" applyFill="1" applyBorder="1" applyAlignment="1">
      <alignment horizontal="center" vertical="center" wrapText="1" readingOrder="1"/>
    </xf>
    <xf numFmtId="3" fontId="9" fillId="0" borderId="2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 readingOrder="1"/>
    </xf>
    <xf numFmtId="0" fontId="11" fillId="0" borderId="19" xfId="0" applyFont="1" applyFill="1" applyBorder="1" applyAlignment="1">
      <alignment horizontal="center" vertical="center" wrapText="1" readingOrder="1"/>
    </xf>
    <xf numFmtId="0" fontId="12" fillId="0" borderId="19" xfId="0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9" fillId="0" borderId="14" xfId="0" applyFont="1" applyFill="1" applyBorder="1" applyAlignment="1">
      <alignment vertical="center" readingOrder="1"/>
    </xf>
    <xf numFmtId="0" fontId="12" fillId="0" borderId="14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horizontal="center" vertical="center" wrapText="1" readingOrder="1"/>
    </xf>
    <xf numFmtId="37" fontId="12" fillId="0" borderId="10" xfId="0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2" fillId="0" borderId="12" xfId="42" applyNumberFormat="1" applyFont="1" applyFill="1" applyBorder="1" applyAlignment="1">
      <alignment horizontal="right" vertical="center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37" fontId="12" fillId="0" borderId="13" xfId="42" applyNumberFormat="1" applyFont="1" applyFill="1" applyBorder="1" applyAlignment="1">
      <alignment horizontal="right" vertical="center" readingOrder="1"/>
    </xf>
    <xf numFmtId="0" fontId="10" fillId="0" borderId="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15" fillId="0" borderId="23" xfId="0" applyFont="1" applyFill="1" applyBorder="1" applyAlignment="1">
      <alignment horizontal="center" vertical="center" textRotation="90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5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91" customWidth="1"/>
  </cols>
  <sheetData>
    <row r="1" spans="1:17" ht="26.25" customHeight="1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92"/>
      <c r="M1" s="92"/>
      <c r="N1" s="92"/>
      <c r="O1" s="92"/>
      <c r="P1" s="92"/>
      <c r="Q1" s="92"/>
    </row>
    <row r="2" spans="1:17" ht="12.75" customHeight="1">
      <c r="A2" s="92"/>
      <c r="B2" s="92"/>
      <c r="C2" s="92"/>
      <c r="D2" s="97"/>
      <c r="E2" s="9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2.75" customHeight="1">
      <c r="A3" s="97"/>
      <c r="B3" s="97"/>
      <c r="C3" s="92"/>
      <c r="D3" s="97"/>
      <c r="E3" s="9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2.00390625" style="20" bestFit="1" customWidth="1"/>
    <col min="3" max="14" width="5.7109375" style="1" customWidth="1"/>
    <col min="15" max="15" width="8.57421875" style="1" bestFit="1" customWidth="1"/>
    <col min="16" max="16" width="11.7109375" style="1" customWidth="1"/>
    <col min="17" max="16384" width="9.140625" style="1" customWidth="1"/>
  </cols>
  <sheetData>
    <row r="1" spans="1:16" ht="19.5" customHeight="1">
      <c r="A1" s="2" t="s">
        <v>53</v>
      </c>
      <c r="P1" s="96"/>
    </row>
    <row r="2" spans="1:16" ht="6.75" customHeight="1" thickBot="1">
      <c r="A2" s="21"/>
      <c r="C2" s="96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3.5" customHeight="1" thickBot="1">
      <c r="A3" s="7"/>
      <c r="B3" s="93"/>
      <c r="C3" s="160">
        <v>2012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96"/>
    </row>
    <row r="4" spans="3:15" ht="13.5" customHeight="1" thickBot="1">
      <c r="C4" s="28" t="s">
        <v>54</v>
      </c>
      <c r="D4" s="28" t="s">
        <v>55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56</v>
      </c>
      <c r="K4" s="28" t="s">
        <v>57</v>
      </c>
      <c r="L4" s="28" t="s">
        <v>58</v>
      </c>
      <c r="M4" s="28" t="s">
        <v>59</v>
      </c>
      <c r="N4" s="28" t="s">
        <v>60</v>
      </c>
      <c r="O4" s="28" t="s">
        <v>137</v>
      </c>
    </row>
    <row r="5" spans="1:15" ht="12.75" customHeight="1" thickBot="1">
      <c r="A5" s="161" t="s">
        <v>92</v>
      </c>
      <c r="B5" s="140" t="s">
        <v>11</v>
      </c>
      <c r="C5" s="41">
        <f aca="true" t="shared" si="0" ref="C5:N5">SUM(C6:C7)</f>
        <v>38</v>
      </c>
      <c r="D5" s="41">
        <f t="shared" si="0"/>
        <v>5</v>
      </c>
      <c r="E5" s="41">
        <f t="shared" si="0"/>
        <v>0</v>
      </c>
      <c r="F5" s="41">
        <f t="shared" si="0"/>
        <v>78</v>
      </c>
      <c r="G5" s="41">
        <f t="shared" si="0"/>
        <v>23</v>
      </c>
      <c r="H5" s="41">
        <f t="shared" si="0"/>
        <v>26</v>
      </c>
      <c r="I5" s="41">
        <f t="shared" si="0"/>
        <v>18</v>
      </c>
      <c r="J5" s="41">
        <f t="shared" si="0"/>
        <v>27</v>
      </c>
      <c r="K5" s="41">
        <f t="shared" si="0"/>
        <v>19</v>
      </c>
      <c r="L5" s="41">
        <f t="shared" si="0"/>
        <v>6</v>
      </c>
      <c r="M5" s="41">
        <f t="shared" si="0"/>
        <v>41</v>
      </c>
      <c r="N5" s="41">
        <f t="shared" si="0"/>
        <v>13</v>
      </c>
      <c r="O5" s="41">
        <f aca="true" t="shared" si="1" ref="O5:O19">SUM(C5:N5)</f>
        <v>294</v>
      </c>
    </row>
    <row r="6" spans="1:15" ht="12.75" customHeight="1">
      <c r="A6" s="162"/>
      <c r="B6" s="22" t="s">
        <v>46</v>
      </c>
      <c r="C6" s="25">
        <v>25</v>
      </c>
      <c r="D6" s="25">
        <v>4</v>
      </c>
      <c r="E6" s="25">
        <v>0</v>
      </c>
      <c r="F6" s="25">
        <v>64</v>
      </c>
      <c r="G6" s="25">
        <v>17</v>
      </c>
      <c r="H6" s="25">
        <v>20</v>
      </c>
      <c r="I6" s="25">
        <v>13</v>
      </c>
      <c r="J6" s="25">
        <v>20</v>
      </c>
      <c r="K6" s="25">
        <v>12</v>
      </c>
      <c r="L6" s="25">
        <v>2</v>
      </c>
      <c r="M6" s="25">
        <v>25</v>
      </c>
      <c r="N6" s="25">
        <v>11</v>
      </c>
      <c r="O6" s="42">
        <f t="shared" si="1"/>
        <v>213</v>
      </c>
    </row>
    <row r="7" spans="1:15" ht="12.75" customHeight="1" thickBot="1">
      <c r="A7" s="162"/>
      <c r="B7" s="23" t="s">
        <v>47</v>
      </c>
      <c r="C7" s="26">
        <v>13</v>
      </c>
      <c r="D7" s="26">
        <v>1</v>
      </c>
      <c r="E7" s="26">
        <v>0</v>
      </c>
      <c r="F7" s="26">
        <v>14</v>
      </c>
      <c r="G7" s="26">
        <v>6</v>
      </c>
      <c r="H7" s="26">
        <v>6</v>
      </c>
      <c r="I7" s="26">
        <v>5</v>
      </c>
      <c r="J7" s="26">
        <v>7</v>
      </c>
      <c r="K7" s="26">
        <v>7</v>
      </c>
      <c r="L7" s="26">
        <v>4</v>
      </c>
      <c r="M7" s="26">
        <v>16</v>
      </c>
      <c r="N7" s="26">
        <v>2</v>
      </c>
      <c r="O7" s="43">
        <f t="shared" si="1"/>
        <v>81</v>
      </c>
    </row>
    <row r="8" spans="1:15" ht="12.75" customHeight="1" thickBot="1">
      <c r="A8" s="162"/>
      <c r="B8" s="24" t="s">
        <v>12</v>
      </c>
      <c r="C8" s="27">
        <f aca="true" t="shared" si="2" ref="C8:N8">SUM(C9:C10)</f>
        <v>99</v>
      </c>
      <c r="D8" s="27">
        <f t="shared" si="2"/>
        <v>18</v>
      </c>
      <c r="E8" s="27">
        <f t="shared" si="2"/>
        <v>0</v>
      </c>
      <c r="F8" s="27">
        <f t="shared" si="2"/>
        <v>265</v>
      </c>
      <c r="G8" s="27">
        <f t="shared" si="2"/>
        <v>97</v>
      </c>
      <c r="H8" s="27">
        <f t="shared" si="2"/>
        <v>73</v>
      </c>
      <c r="I8" s="27">
        <f t="shared" si="2"/>
        <v>54</v>
      </c>
      <c r="J8" s="27">
        <f t="shared" si="2"/>
        <v>85</v>
      </c>
      <c r="K8" s="27">
        <f t="shared" si="2"/>
        <v>39</v>
      </c>
      <c r="L8" s="27">
        <f t="shared" si="2"/>
        <v>27</v>
      </c>
      <c r="M8" s="27">
        <f t="shared" si="2"/>
        <v>116</v>
      </c>
      <c r="N8" s="27">
        <f t="shared" si="2"/>
        <v>29</v>
      </c>
      <c r="O8" s="27">
        <f t="shared" si="1"/>
        <v>902</v>
      </c>
    </row>
    <row r="9" spans="1:15" ht="12.75" customHeight="1">
      <c r="A9" s="162"/>
      <c r="B9" s="22" t="s">
        <v>46</v>
      </c>
      <c r="C9" s="25">
        <v>77</v>
      </c>
      <c r="D9" s="25">
        <v>14</v>
      </c>
      <c r="E9" s="25">
        <v>0</v>
      </c>
      <c r="F9" s="25">
        <v>199</v>
      </c>
      <c r="G9" s="25">
        <v>67</v>
      </c>
      <c r="H9" s="25">
        <v>55</v>
      </c>
      <c r="I9" s="25">
        <v>41</v>
      </c>
      <c r="J9" s="25">
        <v>70</v>
      </c>
      <c r="K9" s="25">
        <v>28</v>
      </c>
      <c r="L9" s="25">
        <v>22</v>
      </c>
      <c r="M9" s="25">
        <v>88</v>
      </c>
      <c r="N9" s="25">
        <v>25</v>
      </c>
      <c r="O9" s="42">
        <f t="shared" si="1"/>
        <v>686</v>
      </c>
    </row>
    <row r="10" spans="1:15" ht="12.75" customHeight="1" thickBot="1">
      <c r="A10" s="162"/>
      <c r="B10" s="23" t="s">
        <v>47</v>
      </c>
      <c r="C10" s="26">
        <v>22</v>
      </c>
      <c r="D10" s="26">
        <v>4</v>
      </c>
      <c r="E10" s="26">
        <v>0</v>
      </c>
      <c r="F10" s="26">
        <v>66</v>
      </c>
      <c r="G10" s="26">
        <v>30</v>
      </c>
      <c r="H10" s="26">
        <v>18</v>
      </c>
      <c r="I10" s="26">
        <v>13</v>
      </c>
      <c r="J10" s="26">
        <v>15</v>
      </c>
      <c r="K10" s="26">
        <v>11</v>
      </c>
      <c r="L10" s="26">
        <v>5</v>
      </c>
      <c r="M10" s="26">
        <v>28</v>
      </c>
      <c r="N10" s="26">
        <v>4</v>
      </c>
      <c r="O10" s="43">
        <f t="shared" si="1"/>
        <v>216</v>
      </c>
    </row>
    <row r="11" spans="1:15" ht="12.75" customHeight="1" thickBot="1">
      <c r="A11" s="162"/>
      <c r="B11" s="24" t="s">
        <v>16</v>
      </c>
      <c r="C11" s="27">
        <f aca="true" t="shared" si="3" ref="C11:N11">SUM(C12:C13)</f>
        <v>40</v>
      </c>
      <c r="D11" s="27">
        <f t="shared" si="3"/>
        <v>9</v>
      </c>
      <c r="E11" s="27">
        <f t="shared" si="3"/>
        <v>0</v>
      </c>
      <c r="F11" s="27">
        <f t="shared" si="3"/>
        <v>116</v>
      </c>
      <c r="G11" s="27">
        <f t="shared" si="3"/>
        <v>38</v>
      </c>
      <c r="H11" s="27">
        <f t="shared" si="3"/>
        <v>25</v>
      </c>
      <c r="I11" s="27">
        <f t="shared" si="3"/>
        <v>25</v>
      </c>
      <c r="J11" s="27">
        <f t="shared" si="3"/>
        <v>31</v>
      </c>
      <c r="K11" s="27">
        <f t="shared" si="3"/>
        <v>24</v>
      </c>
      <c r="L11" s="27">
        <f t="shared" si="3"/>
        <v>12</v>
      </c>
      <c r="M11" s="27">
        <f t="shared" si="3"/>
        <v>44</v>
      </c>
      <c r="N11" s="27">
        <f t="shared" si="3"/>
        <v>5</v>
      </c>
      <c r="O11" s="27">
        <f t="shared" si="1"/>
        <v>369</v>
      </c>
    </row>
    <row r="12" spans="1:15" ht="12.75" customHeight="1">
      <c r="A12" s="162"/>
      <c r="B12" s="22" t="s">
        <v>46</v>
      </c>
      <c r="C12" s="25">
        <v>28</v>
      </c>
      <c r="D12" s="25">
        <v>8</v>
      </c>
      <c r="E12" s="25">
        <v>0</v>
      </c>
      <c r="F12" s="25">
        <v>79</v>
      </c>
      <c r="G12" s="25">
        <v>26</v>
      </c>
      <c r="H12" s="25">
        <v>22</v>
      </c>
      <c r="I12" s="25">
        <v>20</v>
      </c>
      <c r="J12" s="25">
        <v>25</v>
      </c>
      <c r="K12" s="25">
        <v>18</v>
      </c>
      <c r="L12" s="25">
        <v>9</v>
      </c>
      <c r="M12" s="25">
        <v>37</v>
      </c>
      <c r="N12" s="25">
        <v>4</v>
      </c>
      <c r="O12" s="42">
        <f t="shared" si="1"/>
        <v>276</v>
      </c>
    </row>
    <row r="13" spans="1:15" ht="12.75" customHeight="1" thickBot="1">
      <c r="A13" s="162"/>
      <c r="B13" s="23" t="s">
        <v>47</v>
      </c>
      <c r="C13" s="26">
        <v>12</v>
      </c>
      <c r="D13" s="26">
        <v>1</v>
      </c>
      <c r="E13" s="26">
        <v>0</v>
      </c>
      <c r="F13" s="26">
        <v>37</v>
      </c>
      <c r="G13" s="26">
        <v>12</v>
      </c>
      <c r="H13" s="26">
        <v>3</v>
      </c>
      <c r="I13" s="26">
        <v>5</v>
      </c>
      <c r="J13" s="26">
        <v>6</v>
      </c>
      <c r="K13" s="26">
        <v>6</v>
      </c>
      <c r="L13" s="26">
        <v>3</v>
      </c>
      <c r="M13" s="26">
        <v>7</v>
      </c>
      <c r="N13" s="26">
        <v>1</v>
      </c>
      <c r="O13" s="43">
        <f t="shared" si="1"/>
        <v>93</v>
      </c>
    </row>
    <row r="14" spans="1:15" ht="12.75" customHeight="1" thickBot="1">
      <c r="A14" s="162"/>
      <c r="B14" s="24" t="s">
        <v>36</v>
      </c>
      <c r="C14" s="27">
        <f aca="true" t="shared" si="4" ref="C14:N14">SUM(C15:C16)</f>
        <v>53</v>
      </c>
      <c r="D14" s="27">
        <f t="shared" si="4"/>
        <v>8</v>
      </c>
      <c r="E14" s="27">
        <f t="shared" si="4"/>
        <v>0</v>
      </c>
      <c r="F14" s="27">
        <f t="shared" si="4"/>
        <v>97</v>
      </c>
      <c r="G14" s="27">
        <f t="shared" si="4"/>
        <v>42</v>
      </c>
      <c r="H14" s="27">
        <f t="shared" si="4"/>
        <v>32</v>
      </c>
      <c r="I14" s="27">
        <f t="shared" si="4"/>
        <v>29</v>
      </c>
      <c r="J14" s="27">
        <f t="shared" si="4"/>
        <v>31</v>
      </c>
      <c r="K14" s="27">
        <f t="shared" si="4"/>
        <v>22</v>
      </c>
      <c r="L14" s="27">
        <f t="shared" si="4"/>
        <v>20</v>
      </c>
      <c r="M14" s="27">
        <f t="shared" si="4"/>
        <v>54</v>
      </c>
      <c r="N14" s="27">
        <f t="shared" si="4"/>
        <v>12</v>
      </c>
      <c r="O14" s="27">
        <f t="shared" si="1"/>
        <v>400</v>
      </c>
    </row>
    <row r="15" spans="1:15" ht="12.75" customHeight="1">
      <c r="A15" s="162"/>
      <c r="B15" s="22" t="s">
        <v>46</v>
      </c>
      <c r="C15" s="25">
        <v>42</v>
      </c>
      <c r="D15" s="25">
        <v>8</v>
      </c>
      <c r="E15" s="25">
        <v>0</v>
      </c>
      <c r="F15" s="25">
        <v>78</v>
      </c>
      <c r="G15" s="25">
        <v>30</v>
      </c>
      <c r="H15" s="25">
        <v>26</v>
      </c>
      <c r="I15" s="25">
        <v>23</v>
      </c>
      <c r="J15" s="25">
        <v>26</v>
      </c>
      <c r="K15" s="25">
        <v>21</v>
      </c>
      <c r="L15" s="25">
        <v>16</v>
      </c>
      <c r="M15" s="25">
        <v>38</v>
      </c>
      <c r="N15" s="25">
        <v>11</v>
      </c>
      <c r="O15" s="42">
        <f t="shared" si="1"/>
        <v>319</v>
      </c>
    </row>
    <row r="16" spans="1:15" ht="12.75" customHeight="1" thickBot="1">
      <c r="A16" s="162"/>
      <c r="B16" s="23" t="s">
        <v>47</v>
      </c>
      <c r="C16" s="26">
        <v>11</v>
      </c>
      <c r="D16" s="26">
        <v>0</v>
      </c>
      <c r="E16" s="26">
        <v>0</v>
      </c>
      <c r="F16" s="26">
        <v>19</v>
      </c>
      <c r="G16" s="26">
        <v>12</v>
      </c>
      <c r="H16" s="26">
        <v>6</v>
      </c>
      <c r="I16" s="26">
        <v>6</v>
      </c>
      <c r="J16" s="26">
        <v>5</v>
      </c>
      <c r="K16" s="26">
        <v>1</v>
      </c>
      <c r="L16" s="26">
        <v>4</v>
      </c>
      <c r="M16" s="26">
        <v>16</v>
      </c>
      <c r="N16" s="26">
        <v>1</v>
      </c>
      <c r="O16" s="43">
        <f t="shared" si="1"/>
        <v>81</v>
      </c>
    </row>
    <row r="17" spans="1:15" ht="12.75" customHeight="1" thickBot="1">
      <c r="A17" s="162"/>
      <c r="B17" s="24" t="s">
        <v>18</v>
      </c>
      <c r="C17" s="27">
        <f aca="true" t="shared" si="5" ref="C17:N17">SUM(C18:C19)</f>
        <v>25</v>
      </c>
      <c r="D17" s="27">
        <f t="shared" si="5"/>
        <v>2</v>
      </c>
      <c r="E17" s="27">
        <f t="shared" si="5"/>
        <v>0</v>
      </c>
      <c r="F17" s="27">
        <f t="shared" si="5"/>
        <v>76</v>
      </c>
      <c r="G17" s="27">
        <f t="shared" si="5"/>
        <v>26</v>
      </c>
      <c r="H17" s="27">
        <f t="shared" si="5"/>
        <v>17</v>
      </c>
      <c r="I17" s="27">
        <f t="shared" si="5"/>
        <v>9</v>
      </c>
      <c r="J17" s="27">
        <f t="shared" si="5"/>
        <v>21</v>
      </c>
      <c r="K17" s="27">
        <f t="shared" si="5"/>
        <v>13</v>
      </c>
      <c r="L17" s="27">
        <f t="shared" si="5"/>
        <v>8</v>
      </c>
      <c r="M17" s="27">
        <f t="shared" si="5"/>
        <v>27</v>
      </c>
      <c r="N17" s="27">
        <f t="shared" si="5"/>
        <v>5</v>
      </c>
      <c r="O17" s="27">
        <f t="shared" si="1"/>
        <v>229</v>
      </c>
    </row>
    <row r="18" spans="1:15" ht="12.75" customHeight="1">
      <c r="A18" s="162"/>
      <c r="B18" s="22" t="s">
        <v>46</v>
      </c>
      <c r="C18" s="25">
        <v>17</v>
      </c>
      <c r="D18" s="25">
        <v>1</v>
      </c>
      <c r="E18" s="25">
        <v>0</v>
      </c>
      <c r="F18" s="25">
        <v>58</v>
      </c>
      <c r="G18" s="25">
        <v>20</v>
      </c>
      <c r="H18" s="25">
        <v>15</v>
      </c>
      <c r="I18" s="25">
        <v>8</v>
      </c>
      <c r="J18" s="25">
        <v>18</v>
      </c>
      <c r="K18" s="25">
        <v>13</v>
      </c>
      <c r="L18" s="25">
        <v>8</v>
      </c>
      <c r="M18" s="25">
        <v>22</v>
      </c>
      <c r="N18" s="25">
        <v>4</v>
      </c>
      <c r="O18" s="42">
        <f t="shared" si="1"/>
        <v>184</v>
      </c>
    </row>
    <row r="19" spans="1:15" ht="12.75" customHeight="1" thickBot="1">
      <c r="A19" s="162"/>
      <c r="B19" s="23" t="s">
        <v>47</v>
      </c>
      <c r="C19" s="26">
        <v>8</v>
      </c>
      <c r="D19" s="26">
        <v>1</v>
      </c>
      <c r="E19" s="26">
        <v>0</v>
      </c>
      <c r="F19" s="26">
        <v>18</v>
      </c>
      <c r="G19" s="26">
        <v>6</v>
      </c>
      <c r="H19" s="26">
        <v>2</v>
      </c>
      <c r="I19" s="26">
        <v>1</v>
      </c>
      <c r="J19" s="26">
        <v>3</v>
      </c>
      <c r="K19" s="26">
        <v>0</v>
      </c>
      <c r="L19" s="26">
        <v>0</v>
      </c>
      <c r="M19" s="26">
        <v>5</v>
      </c>
      <c r="N19" s="26">
        <v>1</v>
      </c>
      <c r="O19" s="43">
        <f t="shared" si="1"/>
        <v>45</v>
      </c>
    </row>
    <row r="20" spans="1:15" ht="12.75" customHeight="1" thickBot="1">
      <c r="A20" s="162"/>
      <c r="B20" s="24" t="s">
        <v>45</v>
      </c>
      <c r="C20" s="138">
        <f>C21+C22</f>
        <v>255</v>
      </c>
      <c r="D20" s="138">
        <f aca="true" t="shared" si="6" ref="D20:O20">D21+D22</f>
        <v>42</v>
      </c>
      <c r="E20" s="138">
        <f t="shared" si="6"/>
        <v>0</v>
      </c>
      <c r="F20" s="138">
        <f t="shared" si="6"/>
        <v>632</v>
      </c>
      <c r="G20" s="138">
        <f t="shared" si="6"/>
        <v>226</v>
      </c>
      <c r="H20" s="138">
        <f t="shared" si="6"/>
        <v>173</v>
      </c>
      <c r="I20" s="138">
        <f t="shared" si="6"/>
        <v>135</v>
      </c>
      <c r="J20" s="138">
        <f t="shared" si="6"/>
        <v>195</v>
      </c>
      <c r="K20" s="138">
        <f t="shared" si="6"/>
        <v>117</v>
      </c>
      <c r="L20" s="138">
        <f t="shared" si="6"/>
        <v>73</v>
      </c>
      <c r="M20" s="138">
        <f t="shared" si="6"/>
        <v>282</v>
      </c>
      <c r="N20" s="138">
        <f t="shared" si="6"/>
        <v>64</v>
      </c>
      <c r="O20" s="138">
        <f t="shared" si="6"/>
        <v>2194</v>
      </c>
    </row>
    <row r="21" spans="1:15" ht="12.75" customHeight="1">
      <c r="A21" s="162"/>
      <c r="B21" s="22" t="s">
        <v>46</v>
      </c>
      <c r="C21" s="137">
        <f>C6+C9+C12+C15+C18</f>
        <v>189</v>
      </c>
      <c r="D21" s="137">
        <f aca="true" t="shared" si="7" ref="D21:O21">D6+D9+D12+D15+D18</f>
        <v>35</v>
      </c>
      <c r="E21" s="137">
        <f t="shared" si="7"/>
        <v>0</v>
      </c>
      <c r="F21" s="137">
        <f t="shared" si="7"/>
        <v>478</v>
      </c>
      <c r="G21" s="137">
        <f t="shared" si="7"/>
        <v>160</v>
      </c>
      <c r="H21" s="137">
        <f t="shared" si="7"/>
        <v>138</v>
      </c>
      <c r="I21" s="137">
        <f t="shared" si="7"/>
        <v>105</v>
      </c>
      <c r="J21" s="137">
        <f t="shared" si="7"/>
        <v>159</v>
      </c>
      <c r="K21" s="137">
        <f t="shared" si="7"/>
        <v>92</v>
      </c>
      <c r="L21" s="137">
        <f t="shared" si="7"/>
        <v>57</v>
      </c>
      <c r="M21" s="137">
        <f t="shared" si="7"/>
        <v>210</v>
      </c>
      <c r="N21" s="137">
        <f t="shared" si="7"/>
        <v>55</v>
      </c>
      <c r="O21" s="137">
        <f t="shared" si="7"/>
        <v>1678</v>
      </c>
    </row>
    <row r="22" spans="1:15" ht="12.75" customHeight="1" thickBot="1">
      <c r="A22" s="163"/>
      <c r="B22" s="23" t="s">
        <v>47</v>
      </c>
      <c r="C22" s="139">
        <f>C7+C10+C13+C16+C19</f>
        <v>66</v>
      </c>
      <c r="D22" s="139">
        <f aca="true" t="shared" si="8" ref="D22:O22">D7+D10+D13+D16+D19</f>
        <v>7</v>
      </c>
      <c r="E22" s="139">
        <f t="shared" si="8"/>
        <v>0</v>
      </c>
      <c r="F22" s="139">
        <f t="shared" si="8"/>
        <v>154</v>
      </c>
      <c r="G22" s="139">
        <f t="shared" si="8"/>
        <v>66</v>
      </c>
      <c r="H22" s="139">
        <f t="shared" si="8"/>
        <v>35</v>
      </c>
      <c r="I22" s="139">
        <f t="shared" si="8"/>
        <v>30</v>
      </c>
      <c r="J22" s="139">
        <f t="shared" si="8"/>
        <v>36</v>
      </c>
      <c r="K22" s="139">
        <f t="shared" si="8"/>
        <v>25</v>
      </c>
      <c r="L22" s="139">
        <f t="shared" si="8"/>
        <v>16</v>
      </c>
      <c r="M22" s="139">
        <f t="shared" si="8"/>
        <v>72</v>
      </c>
      <c r="N22" s="139">
        <f t="shared" si="8"/>
        <v>9</v>
      </c>
      <c r="O22" s="139">
        <f t="shared" si="8"/>
        <v>516</v>
      </c>
    </row>
    <row r="23" spans="1:16" ht="13.5" customHeight="1" thickBot="1">
      <c r="A23" s="7"/>
      <c r="B23" s="93"/>
      <c r="C23" s="160">
        <v>2012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96"/>
    </row>
    <row r="24" spans="1:15" ht="19.5" customHeight="1" thickBot="1">
      <c r="A24" s="161" t="s">
        <v>154</v>
      </c>
      <c r="B24" s="144" t="s">
        <v>155</v>
      </c>
      <c r="C24" s="27">
        <f aca="true" t="shared" si="9" ref="C24:N24">SUM(C25:C26)</f>
        <v>4</v>
      </c>
      <c r="D24" s="27">
        <f t="shared" si="9"/>
        <v>1</v>
      </c>
      <c r="E24" s="27">
        <f t="shared" si="9"/>
        <v>173</v>
      </c>
      <c r="F24" s="27">
        <f t="shared" si="9"/>
        <v>85</v>
      </c>
      <c r="G24" s="27">
        <f t="shared" si="9"/>
        <v>44</v>
      </c>
      <c r="H24" s="27">
        <f t="shared" si="9"/>
        <v>32</v>
      </c>
      <c r="I24" s="27">
        <f t="shared" si="9"/>
        <v>39</v>
      </c>
      <c r="J24" s="27">
        <f t="shared" si="9"/>
        <v>45</v>
      </c>
      <c r="K24" s="27">
        <f t="shared" si="9"/>
        <v>31</v>
      </c>
      <c r="L24" s="27">
        <f t="shared" si="9"/>
        <v>37</v>
      </c>
      <c r="M24" s="27">
        <f t="shared" si="9"/>
        <v>35</v>
      </c>
      <c r="N24" s="27">
        <f t="shared" si="9"/>
        <v>14</v>
      </c>
      <c r="O24" s="27">
        <f aca="true" t="shared" si="10" ref="O24:O33">SUM(C24:N24)</f>
        <v>540</v>
      </c>
    </row>
    <row r="25" spans="1:15" ht="19.5" customHeight="1">
      <c r="A25" s="162"/>
      <c r="B25" s="22" t="s">
        <v>46</v>
      </c>
      <c r="C25" s="25">
        <v>4</v>
      </c>
      <c r="D25" s="25">
        <v>1</v>
      </c>
      <c r="E25" s="25">
        <v>123</v>
      </c>
      <c r="F25" s="25">
        <v>58</v>
      </c>
      <c r="G25" s="25">
        <v>38</v>
      </c>
      <c r="H25" s="25">
        <v>23</v>
      </c>
      <c r="I25" s="25">
        <v>32</v>
      </c>
      <c r="J25" s="25">
        <v>33</v>
      </c>
      <c r="K25" s="25">
        <v>28</v>
      </c>
      <c r="L25" s="25">
        <v>32</v>
      </c>
      <c r="M25" s="25">
        <v>27</v>
      </c>
      <c r="N25" s="25">
        <v>10</v>
      </c>
      <c r="O25" s="42">
        <f t="shared" si="10"/>
        <v>409</v>
      </c>
    </row>
    <row r="26" spans="1:15" ht="19.5" customHeight="1" thickBot="1">
      <c r="A26" s="162"/>
      <c r="B26" s="23" t="s">
        <v>47</v>
      </c>
      <c r="C26" s="26">
        <v>0</v>
      </c>
      <c r="D26" s="26">
        <v>0</v>
      </c>
      <c r="E26" s="26">
        <v>50</v>
      </c>
      <c r="F26" s="26">
        <v>27</v>
      </c>
      <c r="G26" s="26">
        <v>6</v>
      </c>
      <c r="H26" s="26">
        <v>9</v>
      </c>
      <c r="I26" s="26">
        <v>7</v>
      </c>
      <c r="J26" s="26">
        <v>12</v>
      </c>
      <c r="K26" s="26">
        <v>3</v>
      </c>
      <c r="L26" s="26">
        <v>5</v>
      </c>
      <c r="M26" s="26">
        <v>8</v>
      </c>
      <c r="N26" s="26">
        <v>4</v>
      </c>
      <c r="O26" s="43">
        <f t="shared" si="10"/>
        <v>131</v>
      </c>
    </row>
    <row r="27" spans="1:15" ht="19.5" customHeight="1" thickBot="1">
      <c r="A27" s="162"/>
      <c r="B27" s="145" t="s">
        <v>13</v>
      </c>
      <c r="C27" s="146">
        <f aca="true" t="shared" si="11" ref="C27:N27">SUM(C28:C33)</f>
        <v>4</v>
      </c>
      <c r="D27" s="146">
        <f t="shared" si="11"/>
        <v>1</v>
      </c>
      <c r="E27" s="146">
        <f t="shared" si="11"/>
        <v>172</v>
      </c>
      <c r="F27" s="146">
        <f t="shared" si="11"/>
        <v>85</v>
      </c>
      <c r="G27" s="146">
        <f t="shared" si="11"/>
        <v>44</v>
      </c>
      <c r="H27" s="146">
        <f t="shared" si="11"/>
        <v>32</v>
      </c>
      <c r="I27" s="146">
        <f t="shared" si="11"/>
        <v>39</v>
      </c>
      <c r="J27" s="146">
        <f t="shared" si="11"/>
        <v>45</v>
      </c>
      <c r="K27" s="146">
        <f t="shared" si="11"/>
        <v>31</v>
      </c>
      <c r="L27" s="146">
        <f t="shared" si="11"/>
        <v>37</v>
      </c>
      <c r="M27" s="146">
        <f t="shared" si="11"/>
        <v>35</v>
      </c>
      <c r="N27" s="146">
        <f t="shared" si="11"/>
        <v>14</v>
      </c>
      <c r="O27" s="146">
        <f t="shared" si="10"/>
        <v>539</v>
      </c>
    </row>
    <row r="28" spans="1:15" ht="19.5" customHeight="1">
      <c r="A28" s="162"/>
      <c r="B28" s="22" t="s">
        <v>156</v>
      </c>
      <c r="C28" s="25">
        <v>0</v>
      </c>
      <c r="D28" s="25">
        <v>0</v>
      </c>
      <c r="E28" s="25">
        <v>78</v>
      </c>
      <c r="F28" s="25">
        <v>33</v>
      </c>
      <c r="G28" s="25">
        <v>20</v>
      </c>
      <c r="H28" s="25">
        <v>9</v>
      </c>
      <c r="I28" s="25">
        <v>16</v>
      </c>
      <c r="J28" s="25">
        <v>23</v>
      </c>
      <c r="K28" s="25">
        <v>12</v>
      </c>
      <c r="L28" s="25">
        <v>8</v>
      </c>
      <c r="M28" s="25">
        <v>11</v>
      </c>
      <c r="N28" s="25">
        <v>7</v>
      </c>
      <c r="O28" s="42">
        <f t="shared" si="10"/>
        <v>217</v>
      </c>
    </row>
    <row r="29" spans="1:15" ht="19.5" customHeight="1">
      <c r="A29" s="162"/>
      <c r="B29" s="147" t="s">
        <v>48</v>
      </c>
      <c r="C29" s="148">
        <v>2</v>
      </c>
      <c r="D29" s="148">
        <v>0</v>
      </c>
      <c r="E29" s="148">
        <v>37</v>
      </c>
      <c r="F29" s="148">
        <v>21</v>
      </c>
      <c r="G29" s="148">
        <v>14</v>
      </c>
      <c r="H29" s="148">
        <v>6</v>
      </c>
      <c r="I29" s="148">
        <v>10</v>
      </c>
      <c r="J29" s="148">
        <v>5</v>
      </c>
      <c r="K29" s="148">
        <v>6</v>
      </c>
      <c r="L29" s="148">
        <v>18</v>
      </c>
      <c r="M29" s="148">
        <v>9</v>
      </c>
      <c r="N29" s="148">
        <v>1</v>
      </c>
      <c r="O29" s="149">
        <f t="shared" si="10"/>
        <v>129</v>
      </c>
    </row>
    <row r="30" spans="1:15" ht="19.5" customHeight="1">
      <c r="A30" s="162"/>
      <c r="B30" s="147" t="s">
        <v>49</v>
      </c>
      <c r="C30" s="148">
        <v>1</v>
      </c>
      <c r="D30" s="148">
        <v>0</v>
      </c>
      <c r="E30" s="148">
        <v>23</v>
      </c>
      <c r="F30" s="148">
        <v>16</v>
      </c>
      <c r="G30" s="148">
        <v>6</v>
      </c>
      <c r="H30" s="148">
        <v>7</v>
      </c>
      <c r="I30" s="148">
        <v>6</v>
      </c>
      <c r="J30" s="148">
        <v>12</v>
      </c>
      <c r="K30" s="148">
        <v>6</v>
      </c>
      <c r="L30" s="148">
        <v>1</v>
      </c>
      <c r="M30" s="148">
        <v>9</v>
      </c>
      <c r="N30" s="148">
        <v>4</v>
      </c>
      <c r="O30" s="149">
        <f t="shared" si="10"/>
        <v>91</v>
      </c>
    </row>
    <row r="31" spans="1:15" ht="19.5" customHeight="1">
      <c r="A31" s="162"/>
      <c r="B31" s="147" t="s">
        <v>50</v>
      </c>
      <c r="C31" s="148">
        <v>0</v>
      </c>
      <c r="D31" s="148">
        <v>0</v>
      </c>
      <c r="E31" s="148">
        <v>22</v>
      </c>
      <c r="F31" s="148">
        <v>12</v>
      </c>
      <c r="G31" s="148">
        <v>3</v>
      </c>
      <c r="H31" s="148">
        <v>7</v>
      </c>
      <c r="I31" s="148">
        <v>5</v>
      </c>
      <c r="J31" s="148">
        <v>4</v>
      </c>
      <c r="K31" s="148">
        <v>7</v>
      </c>
      <c r="L31" s="148">
        <v>6</v>
      </c>
      <c r="M31" s="148">
        <v>1</v>
      </c>
      <c r="N31" s="148">
        <v>2</v>
      </c>
      <c r="O31" s="149">
        <f t="shared" si="10"/>
        <v>69</v>
      </c>
    </row>
    <row r="32" spans="1:15" ht="19.5" customHeight="1">
      <c r="A32" s="162"/>
      <c r="B32" s="147" t="s">
        <v>51</v>
      </c>
      <c r="C32" s="148">
        <v>0</v>
      </c>
      <c r="D32" s="148">
        <v>1</v>
      </c>
      <c r="E32" s="148">
        <v>9</v>
      </c>
      <c r="F32" s="148">
        <v>0</v>
      </c>
      <c r="G32" s="148">
        <v>1</v>
      </c>
      <c r="H32" s="148">
        <v>1</v>
      </c>
      <c r="I32" s="148">
        <v>1</v>
      </c>
      <c r="J32" s="148">
        <v>1</v>
      </c>
      <c r="K32" s="148">
        <v>0</v>
      </c>
      <c r="L32" s="148">
        <v>2</v>
      </c>
      <c r="M32" s="148">
        <v>4</v>
      </c>
      <c r="N32" s="148">
        <v>0</v>
      </c>
      <c r="O32" s="149">
        <f t="shared" si="10"/>
        <v>20</v>
      </c>
    </row>
    <row r="33" spans="1:15" ht="19.5" customHeight="1" thickBot="1">
      <c r="A33" s="163"/>
      <c r="B33" s="23" t="s">
        <v>52</v>
      </c>
      <c r="C33" s="26">
        <v>1</v>
      </c>
      <c r="D33" s="26">
        <v>0</v>
      </c>
      <c r="E33" s="26">
        <v>3</v>
      </c>
      <c r="F33" s="26">
        <v>3</v>
      </c>
      <c r="G33" s="26">
        <v>0</v>
      </c>
      <c r="H33" s="26">
        <v>2</v>
      </c>
      <c r="I33" s="26">
        <v>1</v>
      </c>
      <c r="J33" s="26">
        <v>0</v>
      </c>
      <c r="K33" s="26">
        <v>0</v>
      </c>
      <c r="L33" s="26">
        <v>2</v>
      </c>
      <c r="M33" s="26">
        <v>1</v>
      </c>
      <c r="N33" s="26">
        <v>0</v>
      </c>
      <c r="O33" s="43">
        <f t="shared" si="10"/>
        <v>13</v>
      </c>
    </row>
    <row r="34" spans="1:15" s="152" customFormat="1" ht="19.5" customHeight="1" thickBot="1">
      <c r="A34" s="164" t="s">
        <v>157</v>
      </c>
      <c r="B34" s="150" t="s">
        <v>155</v>
      </c>
      <c r="C34" s="151">
        <f aca="true" t="shared" si="12" ref="C34:O34">C35+C36</f>
        <v>259</v>
      </c>
      <c r="D34" s="151">
        <f t="shared" si="12"/>
        <v>43</v>
      </c>
      <c r="E34" s="151">
        <f t="shared" si="12"/>
        <v>173</v>
      </c>
      <c r="F34" s="151">
        <f t="shared" si="12"/>
        <v>717</v>
      </c>
      <c r="G34" s="151">
        <f t="shared" si="12"/>
        <v>270</v>
      </c>
      <c r="H34" s="151">
        <f t="shared" si="12"/>
        <v>205</v>
      </c>
      <c r="I34" s="151">
        <f t="shared" si="12"/>
        <v>174</v>
      </c>
      <c r="J34" s="151">
        <f t="shared" si="12"/>
        <v>240</v>
      </c>
      <c r="K34" s="151">
        <f t="shared" si="12"/>
        <v>148</v>
      </c>
      <c r="L34" s="151">
        <f t="shared" si="12"/>
        <v>110</v>
      </c>
      <c r="M34" s="151">
        <f t="shared" si="12"/>
        <v>317</v>
      </c>
      <c r="N34" s="151">
        <f t="shared" si="12"/>
        <v>78</v>
      </c>
      <c r="O34" s="151">
        <f t="shared" si="12"/>
        <v>2734</v>
      </c>
    </row>
    <row r="35" spans="1:15" s="152" customFormat="1" ht="19.5" customHeight="1">
      <c r="A35" s="165"/>
      <c r="B35" s="155" t="s">
        <v>46</v>
      </c>
      <c r="C35" s="153">
        <f>C21+C25</f>
        <v>193</v>
      </c>
      <c r="D35" s="153">
        <f aca="true" t="shared" si="13" ref="D35:O36">D21+D25</f>
        <v>36</v>
      </c>
      <c r="E35" s="153">
        <f t="shared" si="13"/>
        <v>123</v>
      </c>
      <c r="F35" s="153">
        <f t="shared" si="13"/>
        <v>536</v>
      </c>
      <c r="G35" s="153">
        <f t="shared" si="13"/>
        <v>198</v>
      </c>
      <c r="H35" s="153">
        <f t="shared" si="13"/>
        <v>161</v>
      </c>
      <c r="I35" s="153">
        <f t="shared" si="13"/>
        <v>137</v>
      </c>
      <c r="J35" s="153">
        <f t="shared" si="13"/>
        <v>192</v>
      </c>
      <c r="K35" s="153">
        <f t="shared" si="13"/>
        <v>120</v>
      </c>
      <c r="L35" s="153">
        <f t="shared" si="13"/>
        <v>89</v>
      </c>
      <c r="M35" s="153">
        <f t="shared" si="13"/>
        <v>237</v>
      </c>
      <c r="N35" s="153">
        <f t="shared" si="13"/>
        <v>65</v>
      </c>
      <c r="O35" s="154">
        <f t="shared" si="13"/>
        <v>2087</v>
      </c>
    </row>
    <row r="36" spans="1:15" s="152" customFormat="1" ht="19.5" customHeight="1" thickBot="1">
      <c r="A36" s="166"/>
      <c r="B36" s="156" t="s">
        <v>47</v>
      </c>
      <c r="C36" s="157">
        <f>C22+C26</f>
        <v>66</v>
      </c>
      <c r="D36" s="157">
        <f t="shared" si="13"/>
        <v>7</v>
      </c>
      <c r="E36" s="157">
        <f t="shared" si="13"/>
        <v>50</v>
      </c>
      <c r="F36" s="157">
        <f t="shared" si="13"/>
        <v>181</v>
      </c>
      <c r="G36" s="157">
        <f t="shared" si="13"/>
        <v>72</v>
      </c>
      <c r="H36" s="157">
        <f t="shared" si="13"/>
        <v>44</v>
      </c>
      <c r="I36" s="157">
        <f t="shared" si="13"/>
        <v>37</v>
      </c>
      <c r="J36" s="157">
        <f t="shared" si="13"/>
        <v>48</v>
      </c>
      <c r="K36" s="157">
        <f t="shared" si="13"/>
        <v>28</v>
      </c>
      <c r="L36" s="157">
        <f t="shared" si="13"/>
        <v>21</v>
      </c>
      <c r="M36" s="157">
        <f t="shared" si="13"/>
        <v>80</v>
      </c>
      <c r="N36" s="157">
        <f t="shared" si="13"/>
        <v>13</v>
      </c>
      <c r="O36" s="158">
        <f t="shared" si="13"/>
        <v>647</v>
      </c>
    </row>
    <row r="37" spans="1:10" ht="12.75">
      <c r="A37" s="1" t="s">
        <v>43</v>
      </c>
      <c r="J37" s="1" t="s">
        <v>44</v>
      </c>
    </row>
  </sheetData>
  <sheetProtection/>
  <mergeCells count="5">
    <mergeCell ref="C3:O3"/>
    <mergeCell ref="A5:A22"/>
    <mergeCell ref="C23:O23"/>
    <mergeCell ref="A24:A33"/>
    <mergeCell ref="A34:A3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51"/>
  <sheetViews>
    <sheetView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3.28125" style="31" customWidth="1"/>
    <col min="2" max="2" width="42.421875" style="3" bestFit="1" customWidth="1"/>
    <col min="3" max="3" width="10.421875" style="29" customWidth="1"/>
    <col min="4" max="4" width="9.00390625" style="29" customWidth="1"/>
    <col min="5" max="5" width="10.28125" style="29" customWidth="1"/>
    <col min="6" max="6" width="7.7109375" style="29" customWidth="1"/>
    <col min="7" max="7" width="8.421875" style="29" customWidth="1"/>
    <col min="8" max="8" width="9.00390625" style="29" customWidth="1"/>
    <col min="9" max="9" width="8.7109375" style="29" customWidth="1"/>
    <col min="10" max="10" width="13.28125" style="29" customWidth="1"/>
    <col min="11" max="11" width="10.421875" style="29" customWidth="1"/>
    <col min="12" max="16384" width="9.140625" style="3" customWidth="1"/>
  </cols>
  <sheetData>
    <row r="1" spans="1:11" ht="19.5" customHeight="1">
      <c r="A1" s="8" t="s">
        <v>142</v>
      </c>
      <c r="C1" s="3"/>
      <c r="D1" s="3"/>
      <c r="E1" s="3"/>
      <c r="F1" s="3"/>
      <c r="G1" s="3"/>
      <c r="H1" s="3"/>
      <c r="I1" s="3"/>
      <c r="J1" s="3"/>
      <c r="K1" s="3"/>
    </row>
    <row r="2" spans="3:11" ht="6.75" customHeight="1" thickBot="1">
      <c r="C2" s="51"/>
      <c r="D2" s="95"/>
      <c r="E2" s="51"/>
      <c r="F2" s="95"/>
      <c r="G2" s="51"/>
      <c r="H2" s="95"/>
      <c r="I2" s="51"/>
      <c r="J2" s="95"/>
      <c r="K2" s="51"/>
    </row>
    <row r="3" spans="3:11" ht="13.5" customHeight="1" thickBot="1">
      <c r="C3" s="3"/>
      <c r="D3" s="3"/>
      <c r="E3" s="171" t="s">
        <v>13</v>
      </c>
      <c r="F3" s="171"/>
      <c r="G3" s="171"/>
      <c r="H3" s="171"/>
      <c r="I3" s="171"/>
      <c r="J3" s="171"/>
      <c r="K3" s="171"/>
    </row>
    <row r="4" spans="2:11" ht="57" thickBot="1">
      <c r="B4" s="68" t="s">
        <v>153</v>
      </c>
      <c r="C4" s="143" t="s">
        <v>52</v>
      </c>
      <c r="D4" s="143" t="s">
        <v>51</v>
      </c>
      <c r="E4" s="143" t="s">
        <v>143</v>
      </c>
      <c r="F4" s="143" t="s">
        <v>62</v>
      </c>
      <c r="G4" s="143" t="s">
        <v>48</v>
      </c>
      <c r="H4" s="143" t="s">
        <v>50</v>
      </c>
      <c r="I4" s="143" t="s">
        <v>49</v>
      </c>
      <c r="J4" s="143" t="s">
        <v>144</v>
      </c>
      <c r="K4" s="36" t="s">
        <v>2</v>
      </c>
    </row>
    <row r="5" spans="1:11" ht="15" customHeight="1">
      <c r="A5" s="167" t="s">
        <v>63</v>
      </c>
      <c r="B5" s="32" t="s">
        <v>64</v>
      </c>
      <c r="C5" s="9">
        <v>0</v>
      </c>
      <c r="D5" s="9">
        <v>79</v>
      </c>
      <c r="E5" s="9">
        <v>0</v>
      </c>
      <c r="F5" s="9">
        <f>89+22</f>
        <v>111</v>
      </c>
      <c r="G5" s="9">
        <f>64+52</f>
        <v>116</v>
      </c>
      <c r="H5" s="9">
        <f>58+17</f>
        <v>75</v>
      </c>
      <c r="I5" s="9">
        <f>34+57</f>
        <v>91</v>
      </c>
      <c r="J5" s="9">
        <v>0</v>
      </c>
      <c r="K5" s="37">
        <f aca="true" t="shared" si="0" ref="K5:K21">SUM(C5:J5)</f>
        <v>472</v>
      </c>
    </row>
    <row r="6" spans="1:11" ht="15" customHeight="1">
      <c r="A6" s="168"/>
      <c r="B6" s="33" t="s">
        <v>65</v>
      </c>
      <c r="C6" s="12">
        <v>0</v>
      </c>
      <c r="D6" s="12">
        <v>33</v>
      </c>
      <c r="E6" s="12">
        <v>0</v>
      </c>
      <c r="F6" s="12">
        <v>86</v>
      </c>
      <c r="G6" s="12">
        <v>73</v>
      </c>
      <c r="H6" s="12">
        <v>22</v>
      </c>
      <c r="I6" s="12">
        <v>59</v>
      </c>
      <c r="J6" s="12">
        <v>0</v>
      </c>
      <c r="K6" s="37">
        <f t="shared" si="0"/>
        <v>273</v>
      </c>
    </row>
    <row r="7" spans="1:11" ht="15" customHeight="1">
      <c r="A7" s="168"/>
      <c r="B7" s="33" t="s">
        <v>146</v>
      </c>
      <c r="C7" s="12">
        <v>0</v>
      </c>
      <c r="D7" s="12">
        <v>0</v>
      </c>
      <c r="E7" s="12">
        <v>7</v>
      </c>
      <c r="F7" s="12">
        <v>89</v>
      </c>
      <c r="G7" s="12">
        <v>59</v>
      </c>
      <c r="H7" s="12">
        <v>43</v>
      </c>
      <c r="I7" s="12">
        <v>39</v>
      </c>
      <c r="J7" s="12">
        <v>0</v>
      </c>
      <c r="K7" s="37">
        <f t="shared" si="0"/>
        <v>237</v>
      </c>
    </row>
    <row r="8" spans="1:11" ht="15" customHeight="1">
      <c r="A8" s="168"/>
      <c r="B8" s="33" t="s">
        <v>66</v>
      </c>
      <c r="C8" s="12">
        <v>0</v>
      </c>
      <c r="D8" s="12">
        <v>0</v>
      </c>
      <c r="E8" s="12">
        <v>0</v>
      </c>
      <c r="F8" s="12">
        <v>73</v>
      </c>
      <c r="G8" s="12">
        <v>36</v>
      </c>
      <c r="H8" s="12">
        <v>10</v>
      </c>
      <c r="I8" s="12">
        <v>39</v>
      </c>
      <c r="J8" s="12">
        <v>0</v>
      </c>
      <c r="K8" s="37">
        <f t="shared" si="0"/>
        <v>158</v>
      </c>
    </row>
    <row r="9" spans="1:11" ht="15" customHeight="1">
      <c r="A9" s="168"/>
      <c r="B9" s="33" t="s">
        <v>68</v>
      </c>
      <c r="C9" s="12">
        <v>0</v>
      </c>
      <c r="D9" s="12">
        <v>11</v>
      </c>
      <c r="E9" s="12">
        <v>0</v>
      </c>
      <c r="F9" s="12">
        <v>70</v>
      </c>
      <c r="G9" s="12">
        <v>38</v>
      </c>
      <c r="H9" s="12">
        <v>0</v>
      </c>
      <c r="I9" s="12">
        <v>4</v>
      </c>
      <c r="J9" s="12">
        <v>0</v>
      </c>
      <c r="K9" s="37">
        <f t="shared" si="0"/>
        <v>123</v>
      </c>
    </row>
    <row r="10" spans="1:11" ht="15" customHeight="1">
      <c r="A10" s="168"/>
      <c r="B10" s="33" t="s">
        <v>69</v>
      </c>
      <c r="C10" s="12">
        <v>0</v>
      </c>
      <c r="D10" s="12">
        <v>0</v>
      </c>
      <c r="E10" s="12">
        <v>7</v>
      </c>
      <c r="F10" s="12">
        <v>28</v>
      </c>
      <c r="G10" s="12">
        <v>24</v>
      </c>
      <c r="H10" s="12">
        <v>13</v>
      </c>
      <c r="I10" s="12">
        <v>30</v>
      </c>
      <c r="J10" s="12">
        <v>0</v>
      </c>
      <c r="K10" s="37">
        <f t="shared" si="0"/>
        <v>102</v>
      </c>
    </row>
    <row r="11" spans="1:11" ht="15" customHeight="1">
      <c r="A11" s="168"/>
      <c r="B11" s="33" t="s">
        <v>67</v>
      </c>
      <c r="C11" s="12">
        <v>0</v>
      </c>
      <c r="D11" s="12">
        <v>0</v>
      </c>
      <c r="E11" s="12">
        <v>0</v>
      </c>
      <c r="F11" s="12">
        <v>98</v>
      </c>
      <c r="G11" s="12">
        <v>0</v>
      </c>
      <c r="H11" s="12">
        <v>0</v>
      </c>
      <c r="I11" s="12">
        <v>0</v>
      </c>
      <c r="J11" s="12">
        <v>0</v>
      </c>
      <c r="K11" s="37">
        <f t="shared" si="0"/>
        <v>98</v>
      </c>
    </row>
    <row r="12" spans="1:11" ht="15" customHeight="1">
      <c r="A12" s="168"/>
      <c r="B12" s="33" t="s">
        <v>105</v>
      </c>
      <c r="C12" s="12">
        <v>0</v>
      </c>
      <c r="D12" s="12">
        <v>0</v>
      </c>
      <c r="E12" s="12">
        <v>0</v>
      </c>
      <c r="F12" s="12">
        <v>63</v>
      </c>
      <c r="G12" s="12">
        <v>10</v>
      </c>
      <c r="H12" s="12">
        <v>0</v>
      </c>
      <c r="I12" s="12">
        <v>1</v>
      </c>
      <c r="J12" s="12">
        <v>0</v>
      </c>
      <c r="K12" s="37">
        <f t="shared" si="0"/>
        <v>74</v>
      </c>
    </row>
    <row r="13" spans="1:11" ht="15" customHeight="1">
      <c r="A13" s="168"/>
      <c r="B13" s="33" t="s">
        <v>70</v>
      </c>
      <c r="C13" s="12">
        <v>0</v>
      </c>
      <c r="D13" s="12">
        <v>4</v>
      </c>
      <c r="E13" s="12">
        <v>0</v>
      </c>
      <c r="F13" s="12">
        <v>32</v>
      </c>
      <c r="G13" s="12">
        <v>0</v>
      </c>
      <c r="H13" s="12">
        <v>21</v>
      </c>
      <c r="I13" s="12">
        <v>0</v>
      </c>
      <c r="J13" s="12">
        <v>0</v>
      </c>
      <c r="K13" s="37">
        <f t="shared" si="0"/>
        <v>57</v>
      </c>
    </row>
    <row r="14" spans="1:11" ht="15" customHeight="1">
      <c r="A14" s="168"/>
      <c r="B14" s="33" t="s">
        <v>71</v>
      </c>
      <c r="C14" s="12">
        <v>0</v>
      </c>
      <c r="D14" s="12">
        <v>0</v>
      </c>
      <c r="E14" s="12">
        <v>0</v>
      </c>
      <c r="F14" s="12">
        <v>29</v>
      </c>
      <c r="G14" s="12">
        <v>2</v>
      </c>
      <c r="H14" s="12">
        <v>0</v>
      </c>
      <c r="I14" s="12">
        <v>6</v>
      </c>
      <c r="J14" s="12">
        <v>0</v>
      </c>
      <c r="K14" s="37">
        <f t="shared" si="0"/>
        <v>37</v>
      </c>
    </row>
    <row r="15" spans="1:11" ht="15" customHeight="1">
      <c r="A15" s="168"/>
      <c r="B15" s="33" t="s">
        <v>72</v>
      </c>
      <c r="C15" s="12">
        <v>0</v>
      </c>
      <c r="D15" s="12">
        <v>0</v>
      </c>
      <c r="E15" s="12">
        <v>0</v>
      </c>
      <c r="F15" s="12">
        <v>15</v>
      </c>
      <c r="G15" s="12">
        <v>0</v>
      </c>
      <c r="H15" s="12">
        <v>0</v>
      </c>
      <c r="I15" s="12">
        <v>17</v>
      </c>
      <c r="J15" s="12">
        <v>0</v>
      </c>
      <c r="K15" s="37">
        <f t="shared" si="0"/>
        <v>32</v>
      </c>
    </row>
    <row r="16" spans="1:11" ht="15" customHeight="1">
      <c r="A16" s="168"/>
      <c r="B16" s="33" t="s">
        <v>106</v>
      </c>
      <c r="C16" s="12">
        <v>0</v>
      </c>
      <c r="D16" s="12">
        <v>0</v>
      </c>
      <c r="E16" s="12">
        <v>0</v>
      </c>
      <c r="F16" s="12">
        <v>20</v>
      </c>
      <c r="G16" s="12">
        <v>3</v>
      </c>
      <c r="H16" s="12">
        <v>0</v>
      </c>
      <c r="I16" s="12">
        <v>8</v>
      </c>
      <c r="J16" s="12">
        <v>0</v>
      </c>
      <c r="K16" s="37">
        <f t="shared" si="0"/>
        <v>31</v>
      </c>
    </row>
    <row r="17" spans="1:11" ht="15" customHeight="1">
      <c r="A17" s="168"/>
      <c r="B17" s="33" t="s">
        <v>74</v>
      </c>
      <c r="C17" s="12">
        <v>0</v>
      </c>
      <c r="D17" s="12">
        <v>0</v>
      </c>
      <c r="E17" s="12">
        <v>0</v>
      </c>
      <c r="F17" s="12">
        <v>8</v>
      </c>
      <c r="G17" s="12">
        <v>5</v>
      </c>
      <c r="H17" s="12">
        <v>0</v>
      </c>
      <c r="I17" s="12">
        <v>9</v>
      </c>
      <c r="J17" s="12">
        <v>0</v>
      </c>
      <c r="K17" s="37">
        <f t="shared" si="0"/>
        <v>22</v>
      </c>
    </row>
    <row r="18" spans="1:11" ht="15" customHeight="1">
      <c r="A18" s="168"/>
      <c r="B18" s="33" t="s">
        <v>73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19</v>
      </c>
      <c r="I18" s="12">
        <v>0</v>
      </c>
      <c r="J18" s="12">
        <v>0</v>
      </c>
      <c r="K18" s="37">
        <f t="shared" si="0"/>
        <v>19</v>
      </c>
    </row>
    <row r="19" spans="1:11" ht="25.5">
      <c r="A19" s="168"/>
      <c r="B19" s="33" t="s">
        <v>107</v>
      </c>
      <c r="C19" s="12">
        <v>0</v>
      </c>
      <c r="D19" s="12">
        <v>0</v>
      </c>
      <c r="E19" s="12">
        <v>0</v>
      </c>
      <c r="F19" s="12">
        <v>15</v>
      </c>
      <c r="G19" s="12">
        <v>0</v>
      </c>
      <c r="H19" s="12">
        <v>0</v>
      </c>
      <c r="I19" s="12">
        <v>0</v>
      </c>
      <c r="J19" s="12">
        <v>0</v>
      </c>
      <c r="K19" s="37">
        <f t="shared" si="0"/>
        <v>15</v>
      </c>
    </row>
    <row r="20" spans="1:11" ht="15" customHeight="1">
      <c r="A20" s="168"/>
      <c r="B20" s="33" t="s">
        <v>108</v>
      </c>
      <c r="C20" s="12">
        <v>0</v>
      </c>
      <c r="D20" s="12">
        <v>0</v>
      </c>
      <c r="E20" s="12">
        <v>0</v>
      </c>
      <c r="F20" s="12">
        <v>5</v>
      </c>
      <c r="G20" s="12">
        <v>0</v>
      </c>
      <c r="H20" s="12">
        <v>0</v>
      </c>
      <c r="I20" s="12">
        <v>0</v>
      </c>
      <c r="J20" s="12">
        <v>0</v>
      </c>
      <c r="K20" s="37">
        <f t="shared" si="0"/>
        <v>5</v>
      </c>
    </row>
    <row r="21" spans="1:11" ht="15" customHeight="1" thickBot="1">
      <c r="A21" s="168"/>
      <c r="B21" s="34" t="s">
        <v>145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37">
        <f t="shared" si="0"/>
        <v>1</v>
      </c>
    </row>
    <row r="22" spans="1:11" ht="15" customHeight="1" thickBot="1">
      <c r="A22" s="169"/>
      <c r="B22" s="119" t="s">
        <v>75</v>
      </c>
      <c r="C22" s="11">
        <f aca="true" t="shared" si="1" ref="C22:I22">SUM(C5:C21)</f>
        <v>0</v>
      </c>
      <c r="D22" s="11">
        <f t="shared" si="1"/>
        <v>127</v>
      </c>
      <c r="E22" s="11">
        <f t="shared" si="1"/>
        <v>14</v>
      </c>
      <c r="F22" s="11">
        <f t="shared" si="1"/>
        <v>742</v>
      </c>
      <c r="G22" s="11">
        <f t="shared" si="1"/>
        <v>366</v>
      </c>
      <c r="H22" s="11">
        <f t="shared" si="1"/>
        <v>204</v>
      </c>
      <c r="I22" s="11">
        <f t="shared" si="1"/>
        <v>303</v>
      </c>
      <c r="J22" s="11">
        <f>SUM(J5:J21)</f>
        <v>0</v>
      </c>
      <c r="K22" s="11">
        <f>SUM(K5:K21)</f>
        <v>1756</v>
      </c>
    </row>
    <row r="23" spans="1:11" ht="14.25" customHeight="1">
      <c r="A23" s="168"/>
      <c r="B23" s="33" t="s">
        <v>77</v>
      </c>
      <c r="C23" s="12">
        <v>0</v>
      </c>
      <c r="D23" s="12">
        <v>1</v>
      </c>
      <c r="E23" s="12">
        <v>10</v>
      </c>
      <c r="F23" s="12">
        <v>30</v>
      </c>
      <c r="G23" s="12">
        <v>2</v>
      </c>
      <c r="H23" s="12">
        <v>6</v>
      </c>
      <c r="I23" s="12">
        <v>11</v>
      </c>
      <c r="J23" s="12">
        <v>1</v>
      </c>
      <c r="K23" s="37">
        <f aca="true" t="shared" si="2" ref="K23:K47">SUM(C23:J23)</f>
        <v>61</v>
      </c>
    </row>
    <row r="24" spans="1:11" ht="14.25" customHeight="1">
      <c r="A24" s="168"/>
      <c r="B24" s="33" t="s">
        <v>76</v>
      </c>
      <c r="C24" s="12">
        <v>1</v>
      </c>
      <c r="D24" s="12"/>
      <c r="E24" s="12">
        <v>2</v>
      </c>
      <c r="F24" s="12">
        <v>13</v>
      </c>
      <c r="G24" s="12">
        <v>7</v>
      </c>
      <c r="H24" s="12">
        <v>3</v>
      </c>
      <c r="I24" s="12">
        <v>4</v>
      </c>
      <c r="J24" s="12"/>
      <c r="K24" s="37">
        <f t="shared" si="2"/>
        <v>30</v>
      </c>
    </row>
    <row r="25" spans="1:11" ht="14.25" customHeight="1">
      <c r="A25" s="168"/>
      <c r="B25" s="35" t="s">
        <v>79</v>
      </c>
      <c r="C25" s="12">
        <v>0</v>
      </c>
      <c r="D25" s="12">
        <v>0</v>
      </c>
      <c r="E25" s="12">
        <v>2</v>
      </c>
      <c r="F25" s="12">
        <v>14</v>
      </c>
      <c r="G25" s="12">
        <v>6</v>
      </c>
      <c r="H25" s="12">
        <v>0</v>
      </c>
      <c r="I25" s="12">
        <v>3</v>
      </c>
      <c r="J25" s="12">
        <v>0</v>
      </c>
      <c r="K25" s="37">
        <f t="shared" si="2"/>
        <v>25</v>
      </c>
    </row>
    <row r="26" spans="1:11" ht="14.25" customHeight="1">
      <c r="A26" s="168"/>
      <c r="B26" s="35" t="s">
        <v>109</v>
      </c>
      <c r="C26" s="12"/>
      <c r="D26" s="12"/>
      <c r="E26" s="12"/>
      <c r="F26" s="12">
        <v>19</v>
      </c>
      <c r="G26" s="12">
        <v>3</v>
      </c>
      <c r="H26" s="12">
        <v>1</v>
      </c>
      <c r="I26" s="12">
        <v>2</v>
      </c>
      <c r="J26" s="12">
        <v>0</v>
      </c>
      <c r="K26" s="37">
        <f t="shared" si="2"/>
        <v>25</v>
      </c>
    </row>
    <row r="27" spans="1:11" ht="14.25" customHeight="1">
      <c r="A27" s="168"/>
      <c r="B27" s="35" t="s">
        <v>83</v>
      </c>
      <c r="C27" s="12"/>
      <c r="D27" s="12"/>
      <c r="E27" s="12"/>
      <c r="F27" s="12">
        <v>6</v>
      </c>
      <c r="G27" s="12"/>
      <c r="H27" s="12">
        <v>1</v>
      </c>
      <c r="I27" s="12">
        <v>8</v>
      </c>
      <c r="J27" s="12"/>
      <c r="K27" s="37">
        <f t="shared" si="2"/>
        <v>15</v>
      </c>
    </row>
    <row r="28" spans="1:11" ht="14.25" customHeight="1">
      <c r="A28" s="168"/>
      <c r="B28" s="33" t="s">
        <v>80</v>
      </c>
      <c r="C28" s="12">
        <v>0</v>
      </c>
      <c r="D28" s="12">
        <v>2</v>
      </c>
      <c r="E28" s="12">
        <v>0</v>
      </c>
      <c r="F28" s="12">
        <v>1</v>
      </c>
      <c r="G28" s="12">
        <v>5</v>
      </c>
      <c r="H28" s="12">
        <v>3</v>
      </c>
      <c r="I28" s="12">
        <v>2</v>
      </c>
      <c r="J28" s="12">
        <v>0</v>
      </c>
      <c r="K28" s="37">
        <f t="shared" si="2"/>
        <v>13</v>
      </c>
    </row>
    <row r="29" spans="1:11" ht="14.25" customHeight="1">
      <c r="A29" s="168"/>
      <c r="B29" s="33" t="s">
        <v>81</v>
      </c>
      <c r="C29" s="12"/>
      <c r="D29" s="12"/>
      <c r="E29" s="12"/>
      <c r="F29" s="12">
        <v>4</v>
      </c>
      <c r="G29" s="12">
        <v>0</v>
      </c>
      <c r="H29" s="12">
        <v>1</v>
      </c>
      <c r="I29" s="12">
        <v>1</v>
      </c>
      <c r="J29" s="12">
        <v>1</v>
      </c>
      <c r="K29" s="37">
        <f t="shared" si="2"/>
        <v>7</v>
      </c>
    </row>
    <row r="30" spans="1:11" ht="14.25" customHeight="1">
      <c r="A30" s="168"/>
      <c r="B30" s="33" t="s">
        <v>82</v>
      </c>
      <c r="C30" s="12"/>
      <c r="D30" s="12"/>
      <c r="E30" s="12"/>
      <c r="F30" s="12">
        <v>4</v>
      </c>
      <c r="G30" s="12">
        <v>1</v>
      </c>
      <c r="H30" s="12">
        <v>2</v>
      </c>
      <c r="I30" s="12"/>
      <c r="J30" s="12"/>
      <c r="K30" s="37">
        <f t="shared" si="2"/>
        <v>7</v>
      </c>
    </row>
    <row r="31" spans="1:11" ht="14.25" customHeight="1">
      <c r="A31" s="168"/>
      <c r="B31" s="35" t="s">
        <v>85</v>
      </c>
      <c r="C31" s="12"/>
      <c r="D31" s="12"/>
      <c r="E31" s="12"/>
      <c r="F31" s="12">
        <v>2</v>
      </c>
      <c r="G31" s="12">
        <v>1</v>
      </c>
      <c r="H31" s="12"/>
      <c r="I31" s="12"/>
      <c r="J31" s="12"/>
      <c r="K31" s="37">
        <f t="shared" si="2"/>
        <v>3</v>
      </c>
    </row>
    <row r="32" spans="1:11" ht="14.25" customHeight="1">
      <c r="A32" s="168"/>
      <c r="B32" s="142" t="s">
        <v>84</v>
      </c>
      <c r="C32" s="141"/>
      <c r="D32" s="141"/>
      <c r="E32" s="141"/>
      <c r="F32" s="141">
        <v>2</v>
      </c>
      <c r="G32" s="141"/>
      <c r="H32" s="141"/>
      <c r="I32" s="141">
        <v>1</v>
      </c>
      <c r="J32" s="141"/>
      <c r="K32" s="37">
        <f t="shared" si="2"/>
        <v>3</v>
      </c>
    </row>
    <row r="33" spans="1:11" ht="14.25" customHeight="1">
      <c r="A33" s="168"/>
      <c r="B33" s="33" t="s">
        <v>150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2">
        <v>2</v>
      </c>
      <c r="J33" s="12">
        <v>0</v>
      </c>
      <c r="K33" s="37">
        <f t="shared" si="2"/>
        <v>3</v>
      </c>
    </row>
    <row r="34" spans="1:11" ht="14.25" customHeight="1">
      <c r="A34" s="168"/>
      <c r="B34" s="33" t="s">
        <v>87</v>
      </c>
      <c r="C34" s="12"/>
      <c r="D34" s="12"/>
      <c r="E34" s="12"/>
      <c r="F34" s="12">
        <v>2</v>
      </c>
      <c r="G34" s="12"/>
      <c r="H34" s="12"/>
      <c r="I34" s="12"/>
      <c r="J34" s="12"/>
      <c r="K34" s="37">
        <f t="shared" si="2"/>
        <v>2</v>
      </c>
    </row>
    <row r="35" spans="1:11" ht="14.25" customHeight="1">
      <c r="A35" s="168"/>
      <c r="B35" s="35" t="s">
        <v>111</v>
      </c>
      <c r="C35" s="12"/>
      <c r="D35" s="12">
        <v>1</v>
      </c>
      <c r="E35" s="12"/>
      <c r="F35" s="12"/>
      <c r="G35" s="12"/>
      <c r="H35" s="12">
        <v>1</v>
      </c>
      <c r="I35" s="12"/>
      <c r="J35" s="12"/>
      <c r="K35" s="37">
        <f t="shared" si="2"/>
        <v>2</v>
      </c>
    </row>
    <row r="36" spans="1:11" ht="14.25" customHeight="1">
      <c r="A36" s="168"/>
      <c r="B36" s="35" t="s">
        <v>110</v>
      </c>
      <c r="C36" s="12">
        <v>0</v>
      </c>
      <c r="D36" s="12">
        <v>0</v>
      </c>
      <c r="E36" s="12">
        <v>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37">
        <f t="shared" si="2"/>
        <v>2</v>
      </c>
    </row>
    <row r="37" spans="1:11" ht="14.25" customHeight="1">
      <c r="A37" s="168"/>
      <c r="B37" s="33" t="s">
        <v>78</v>
      </c>
      <c r="C37" s="12"/>
      <c r="D37" s="12"/>
      <c r="E37" s="12"/>
      <c r="F37" s="12">
        <v>2</v>
      </c>
      <c r="G37" s="12"/>
      <c r="H37" s="12"/>
      <c r="I37" s="12"/>
      <c r="J37" s="12"/>
      <c r="K37" s="37">
        <f t="shared" si="2"/>
        <v>2</v>
      </c>
    </row>
    <row r="38" spans="1:11" ht="14.25" customHeight="1">
      <c r="A38" s="168"/>
      <c r="B38" s="35" t="s">
        <v>151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37">
        <f t="shared" si="2"/>
        <v>1</v>
      </c>
    </row>
    <row r="39" spans="1:11" ht="14.25" customHeight="1">
      <c r="A39" s="168"/>
      <c r="B39" s="35" t="s">
        <v>88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37">
        <f t="shared" si="2"/>
        <v>1</v>
      </c>
    </row>
    <row r="40" spans="1:11" ht="14.25" customHeight="1">
      <c r="A40" s="168"/>
      <c r="B40" s="35" t="s">
        <v>86</v>
      </c>
      <c r="C40" s="12">
        <v>0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37">
        <f t="shared" si="2"/>
        <v>1</v>
      </c>
    </row>
    <row r="41" spans="1:11" ht="14.25" customHeight="1">
      <c r="A41" s="168"/>
      <c r="B41" s="33" t="s">
        <v>152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37">
        <f t="shared" si="2"/>
        <v>1</v>
      </c>
    </row>
    <row r="42" spans="1:11" ht="14.25" customHeight="1">
      <c r="A42" s="168"/>
      <c r="B42" s="35" t="s">
        <v>147</v>
      </c>
      <c r="C42" s="12"/>
      <c r="D42" s="12"/>
      <c r="E42" s="12"/>
      <c r="F42" s="12"/>
      <c r="G42" s="12"/>
      <c r="H42" s="12">
        <v>1</v>
      </c>
      <c r="I42" s="12"/>
      <c r="J42" s="12"/>
      <c r="K42" s="37">
        <f t="shared" si="2"/>
        <v>1</v>
      </c>
    </row>
    <row r="43" spans="1:11" ht="14.25" customHeight="1">
      <c r="A43" s="168"/>
      <c r="B43" s="35" t="s">
        <v>112</v>
      </c>
      <c r="C43" s="12"/>
      <c r="D43" s="12"/>
      <c r="E43" s="12"/>
      <c r="F43" s="12">
        <v>1</v>
      </c>
      <c r="G43" s="12"/>
      <c r="H43" s="12"/>
      <c r="I43" s="12"/>
      <c r="J43" s="12"/>
      <c r="K43" s="37">
        <f t="shared" si="2"/>
        <v>1</v>
      </c>
    </row>
    <row r="44" spans="1:11" ht="14.25" customHeight="1">
      <c r="A44" s="168"/>
      <c r="B44" s="33" t="s">
        <v>149</v>
      </c>
      <c r="C44" s="12"/>
      <c r="D44" s="12"/>
      <c r="E44" s="12"/>
      <c r="F44" s="12"/>
      <c r="G44" s="12">
        <v>1</v>
      </c>
      <c r="H44" s="12"/>
      <c r="I44" s="12"/>
      <c r="J44" s="12"/>
      <c r="K44" s="37">
        <f t="shared" si="2"/>
        <v>1</v>
      </c>
    </row>
    <row r="45" spans="1:11" ht="14.25" customHeight="1">
      <c r="A45" s="168"/>
      <c r="B45" s="33" t="s">
        <v>89</v>
      </c>
      <c r="C45" s="12"/>
      <c r="D45" s="12"/>
      <c r="E45" s="12"/>
      <c r="F45" s="12">
        <v>1</v>
      </c>
      <c r="G45" s="12"/>
      <c r="H45" s="12"/>
      <c r="I45" s="12"/>
      <c r="J45" s="12"/>
      <c r="K45" s="37">
        <f t="shared" si="2"/>
        <v>1</v>
      </c>
    </row>
    <row r="46" spans="1:11" ht="14.25" customHeight="1" thickBot="1">
      <c r="A46" s="168"/>
      <c r="B46" s="35" t="s">
        <v>148</v>
      </c>
      <c r="C46" s="12"/>
      <c r="D46" s="12"/>
      <c r="E46" s="12"/>
      <c r="F46" s="12">
        <v>1</v>
      </c>
      <c r="G46" s="12"/>
      <c r="H46" s="12"/>
      <c r="I46" s="12"/>
      <c r="J46" s="12"/>
      <c r="K46" s="37">
        <f t="shared" si="2"/>
        <v>1</v>
      </c>
    </row>
    <row r="47" spans="1:11" ht="14.25" customHeight="1" thickBot="1">
      <c r="A47" s="169"/>
      <c r="B47" s="119" t="s">
        <v>90</v>
      </c>
      <c r="C47" s="11">
        <f aca="true" t="shared" si="3" ref="C47:J47">SUM(C23:C46)</f>
        <v>1</v>
      </c>
      <c r="D47" s="11">
        <f t="shared" si="3"/>
        <v>4</v>
      </c>
      <c r="E47" s="11">
        <f t="shared" si="3"/>
        <v>17</v>
      </c>
      <c r="F47" s="11">
        <f t="shared" si="3"/>
        <v>104</v>
      </c>
      <c r="G47" s="11">
        <f t="shared" si="3"/>
        <v>27</v>
      </c>
      <c r="H47" s="11">
        <f t="shared" si="3"/>
        <v>19</v>
      </c>
      <c r="I47" s="11">
        <f t="shared" si="3"/>
        <v>35</v>
      </c>
      <c r="J47" s="11">
        <f t="shared" si="3"/>
        <v>2</v>
      </c>
      <c r="K47" s="11">
        <f t="shared" si="2"/>
        <v>209</v>
      </c>
    </row>
    <row r="48" spans="1:11" ht="14.25" customHeight="1" thickBot="1">
      <c r="A48" s="170" t="s">
        <v>91</v>
      </c>
      <c r="B48" s="170"/>
      <c r="C48" s="11">
        <f>C22+C47</f>
        <v>1</v>
      </c>
      <c r="D48" s="11">
        <f aca="true" t="shared" si="4" ref="D48:K48">D22+D47</f>
        <v>131</v>
      </c>
      <c r="E48" s="11">
        <f t="shared" si="4"/>
        <v>31</v>
      </c>
      <c r="F48" s="11">
        <f t="shared" si="4"/>
        <v>846</v>
      </c>
      <c r="G48" s="11">
        <f t="shared" si="4"/>
        <v>393</v>
      </c>
      <c r="H48" s="11">
        <f t="shared" si="4"/>
        <v>223</v>
      </c>
      <c r="I48" s="11">
        <f t="shared" si="4"/>
        <v>338</v>
      </c>
      <c r="J48" s="11">
        <f t="shared" si="4"/>
        <v>2</v>
      </c>
      <c r="K48" s="11">
        <f t="shared" si="4"/>
        <v>1965</v>
      </c>
    </row>
    <row r="49" ht="12.75">
      <c r="A49" s="30" t="s">
        <v>61</v>
      </c>
    </row>
    <row r="50" ht="12.75">
      <c r="C50" s="40"/>
    </row>
    <row r="51" ht="12.75">
      <c r="C51" s="40"/>
    </row>
  </sheetData>
  <sheetProtection/>
  <mergeCells count="4">
    <mergeCell ref="A5:A22"/>
    <mergeCell ref="A23:A47"/>
    <mergeCell ref="A48:B48"/>
    <mergeCell ref="E3:K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8.7109375" style="20" customWidth="1"/>
    <col min="3" max="14" width="8.7109375" style="1" customWidth="1"/>
    <col min="15" max="15" width="8.57421875" style="1" bestFit="1" customWidth="1"/>
    <col min="16" max="16" width="11.7109375" style="1" customWidth="1"/>
    <col min="17" max="16384" width="9.140625" style="1" customWidth="1"/>
  </cols>
  <sheetData>
    <row r="1" spans="1:11" s="3" customFormat="1" ht="19.5" customHeight="1">
      <c r="A1" s="2" t="s">
        <v>140</v>
      </c>
      <c r="B1" s="2"/>
      <c r="D1" s="95"/>
      <c r="E1" s="95"/>
      <c r="F1" s="51"/>
      <c r="G1" s="51"/>
      <c r="H1" s="51"/>
      <c r="I1" s="51"/>
      <c r="J1" s="51"/>
      <c r="K1" s="67"/>
    </row>
    <row r="2" ht="6.75" customHeight="1" thickBot="1"/>
    <row r="3" spans="1:4" ht="13.5" thickBot="1">
      <c r="A3" s="122" t="s">
        <v>113</v>
      </c>
      <c r="B3" s="123" t="s">
        <v>19</v>
      </c>
      <c r="C3" s="124" t="s">
        <v>20</v>
      </c>
      <c r="D3" s="124" t="s">
        <v>2</v>
      </c>
    </row>
    <row r="4" spans="1:4" ht="12.75">
      <c r="A4" s="125" t="s">
        <v>114</v>
      </c>
      <c r="B4" s="128">
        <v>1</v>
      </c>
      <c r="C4" s="128">
        <v>1</v>
      </c>
      <c r="D4" s="132">
        <f>SUM(B4:C4)</f>
        <v>2</v>
      </c>
    </row>
    <row r="5" spans="1:4" ht="12.75">
      <c r="A5" s="126" t="s">
        <v>115</v>
      </c>
      <c r="B5" s="129">
        <v>368</v>
      </c>
      <c r="C5" s="129">
        <v>305</v>
      </c>
      <c r="D5" s="132">
        <f>SUM(B5:C5)</f>
        <v>673</v>
      </c>
    </row>
    <row r="6" spans="1:4" ht="12.75">
      <c r="A6" s="126" t="s">
        <v>116</v>
      </c>
      <c r="B6" s="129">
        <v>745</v>
      </c>
      <c r="C6" s="129">
        <v>337</v>
      </c>
      <c r="D6" s="132">
        <f aca="true" t="shared" si="0" ref="D6:D18">SUM(B6:C6)</f>
        <v>1082</v>
      </c>
    </row>
    <row r="7" spans="1:4" ht="12.75">
      <c r="A7" s="126" t="s">
        <v>117</v>
      </c>
      <c r="B7" s="129">
        <v>916</v>
      </c>
      <c r="C7" s="129">
        <v>317</v>
      </c>
      <c r="D7" s="132">
        <f t="shared" si="0"/>
        <v>1233</v>
      </c>
    </row>
    <row r="8" spans="1:4" ht="12.75">
      <c r="A8" s="126" t="s">
        <v>118</v>
      </c>
      <c r="B8" s="129">
        <v>1091</v>
      </c>
      <c r="C8" s="129">
        <v>391</v>
      </c>
      <c r="D8" s="132">
        <f t="shared" si="0"/>
        <v>1482</v>
      </c>
    </row>
    <row r="9" spans="1:4" ht="12.75">
      <c r="A9" s="126" t="s">
        <v>119</v>
      </c>
      <c r="B9" s="129">
        <v>1166</v>
      </c>
      <c r="C9" s="129">
        <v>438</v>
      </c>
      <c r="D9" s="132">
        <f t="shared" si="0"/>
        <v>1604</v>
      </c>
    </row>
    <row r="10" spans="1:4" ht="12.75">
      <c r="A10" s="126" t="s">
        <v>120</v>
      </c>
      <c r="B10" s="129">
        <v>1364</v>
      </c>
      <c r="C10" s="129">
        <v>335</v>
      </c>
      <c r="D10" s="132">
        <f t="shared" si="0"/>
        <v>1699</v>
      </c>
    </row>
    <row r="11" spans="1:4" ht="12.75">
      <c r="A11" s="126" t="s">
        <v>121</v>
      </c>
      <c r="B11" s="129">
        <v>1121</v>
      </c>
      <c r="C11" s="129">
        <v>169</v>
      </c>
      <c r="D11" s="132">
        <f t="shared" si="0"/>
        <v>1290</v>
      </c>
    </row>
    <row r="12" spans="1:4" ht="12.75">
      <c r="A12" s="126" t="s">
        <v>122</v>
      </c>
      <c r="B12" s="129">
        <v>850</v>
      </c>
      <c r="C12" s="129">
        <v>91</v>
      </c>
      <c r="D12" s="132">
        <f t="shared" si="0"/>
        <v>941</v>
      </c>
    </row>
    <row r="13" spans="1:4" ht="12.75">
      <c r="A13" s="126" t="s">
        <v>123</v>
      </c>
      <c r="B13" s="129">
        <v>460</v>
      </c>
      <c r="C13" s="129">
        <v>30</v>
      </c>
      <c r="D13" s="132">
        <f t="shared" si="0"/>
        <v>490</v>
      </c>
    </row>
    <row r="14" spans="1:4" ht="12.75">
      <c r="A14" s="126" t="s">
        <v>124</v>
      </c>
      <c r="B14" s="129">
        <v>201</v>
      </c>
      <c r="C14" s="129">
        <v>10</v>
      </c>
      <c r="D14" s="132">
        <f t="shared" si="0"/>
        <v>211</v>
      </c>
    </row>
    <row r="15" spans="1:4" ht="12.75">
      <c r="A15" s="126" t="s">
        <v>125</v>
      </c>
      <c r="B15" s="129">
        <v>125</v>
      </c>
      <c r="C15" s="129">
        <v>7</v>
      </c>
      <c r="D15" s="132">
        <f t="shared" si="0"/>
        <v>132</v>
      </c>
    </row>
    <row r="16" spans="1:4" ht="12.75">
      <c r="A16" s="126" t="s">
        <v>126</v>
      </c>
      <c r="B16" s="129">
        <v>67</v>
      </c>
      <c r="C16" s="129">
        <v>2</v>
      </c>
      <c r="D16" s="132">
        <f t="shared" si="0"/>
        <v>69</v>
      </c>
    </row>
    <row r="17" spans="1:4" ht="12.75">
      <c r="A17" s="126" t="s">
        <v>127</v>
      </c>
      <c r="B17" s="129">
        <v>26</v>
      </c>
      <c r="C17" s="129">
        <v>0</v>
      </c>
      <c r="D17" s="132">
        <f t="shared" si="0"/>
        <v>26</v>
      </c>
    </row>
    <row r="18" spans="1:4" ht="13.5" thickBot="1">
      <c r="A18" s="127" t="s">
        <v>128</v>
      </c>
      <c r="B18" s="130">
        <v>4</v>
      </c>
      <c r="C18" s="130">
        <v>0</v>
      </c>
      <c r="D18" s="132">
        <f t="shared" si="0"/>
        <v>4</v>
      </c>
    </row>
    <row r="19" spans="1:4" ht="13.5" thickBot="1">
      <c r="A19" s="118" t="s">
        <v>2</v>
      </c>
      <c r="B19" s="131">
        <f>SUM(B4:B18)</f>
        <v>8505</v>
      </c>
      <c r="C19" s="131">
        <f>SUM(C4:C18)</f>
        <v>2433</v>
      </c>
      <c r="D19" s="131">
        <f>SUM(D4:D18)</f>
        <v>10938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7109375" style="3" customWidth="1"/>
    <col min="2" max="7" width="10.7109375" style="29" customWidth="1"/>
    <col min="8" max="8" width="10.7109375" style="84" customWidth="1"/>
    <col min="9" max="9" width="16.7109375" style="3" customWidth="1"/>
    <col min="10" max="16384" width="9.140625" style="3" customWidth="1"/>
  </cols>
  <sheetData>
    <row r="1" spans="1:9" ht="19.5" customHeight="1">
      <c r="A1" s="2" t="s">
        <v>141</v>
      </c>
      <c r="B1" s="95"/>
      <c r="C1" s="95"/>
      <c r="D1" s="51"/>
      <c r="E1" s="51"/>
      <c r="F1" s="51"/>
      <c r="G1" s="51"/>
      <c r="H1" s="51"/>
      <c r="I1" s="67"/>
    </row>
    <row r="2" spans="2:8" ht="6.75" customHeight="1" thickBot="1">
      <c r="B2" s="95"/>
      <c r="C2" s="95"/>
      <c r="D2" s="51"/>
      <c r="E2" s="51"/>
      <c r="F2" s="51"/>
      <c r="G2" s="51"/>
      <c r="H2" s="51"/>
    </row>
    <row r="3" spans="1:8" ht="13.5" customHeight="1" thickBot="1">
      <c r="A3" s="172">
        <v>2012</v>
      </c>
      <c r="B3" s="172"/>
      <c r="C3" s="172"/>
      <c r="D3" s="172"/>
      <c r="E3" s="172"/>
      <c r="F3" s="172"/>
      <c r="G3" s="172"/>
      <c r="H3" s="172"/>
    </row>
    <row r="4" spans="1:8" ht="13.5" customHeight="1" thickBot="1">
      <c r="A4" s="133" t="s">
        <v>3</v>
      </c>
      <c r="B4" s="28" t="s">
        <v>22</v>
      </c>
      <c r="C4" s="28" t="s">
        <v>10</v>
      </c>
      <c r="D4" s="28" t="s">
        <v>14</v>
      </c>
      <c r="E4" s="28" t="s">
        <v>23</v>
      </c>
      <c r="F4" s="28" t="s">
        <v>24</v>
      </c>
      <c r="G4" s="28" t="s">
        <v>25</v>
      </c>
      <c r="H4" s="28" t="s">
        <v>26</v>
      </c>
    </row>
    <row r="5" spans="1:8" ht="16.5" customHeight="1">
      <c r="A5" s="121" t="s">
        <v>93</v>
      </c>
      <c r="B5" s="90">
        <f>C5+D5</f>
        <v>136</v>
      </c>
      <c r="C5" s="90">
        <v>107</v>
      </c>
      <c r="D5" s="90">
        <v>29</v>
      </c>
      <c r="E5" s="90">
        <v>91</v>
      </c>
      <c r="F5" s="90">
        <v>8</v>
      </c>
      <c r="G5" s="90">
        <v>14</v>
      </c>
      <c r="H5" s="120">
        <v>23</v>
      </c>
    </row>
    <row r="6" spans="1:8" ht="16.5" customHeight="1">
      <c r="A6" s="14" t="s">
        <v>11</v>
      </c>
      <c r="B6" s="134">
        <f aca="true" t="shared" si="0" ref="B6:B12">C6+D6</f>
        <v>1280</v>
      </c>
      <c r="C6" s="86">
        <v>991</v>
      </c>
      <c r="D6" s="86">
        <v>289</v>
      </c>
      <c r="E6" s="86">
        <v>41</v>
      </c>
      <c r="F6" s="86">
        <v>166</v>
      </c>
      <c r="G6" s="86">
        <v>67</v>
      </c>
      <c r="H6" s="87">
        <v>1006</v>
      </c>
    </row>
    <row r="7" spans="1:8" ht="16.5" customHeight="1">
      <c r="A7" s="14" t="s">
        <v>12</v>
      </c>
      <c r="B7" s="134">
        <f t="shared" si="0"/>
        <v>2644</v>
      </c>
      <c r="C7" s="86">
        <v>1906</v>
      </c>
      <c r="D7" s="86">
        <v>738</v>
      </c>
      <c r="E7" s="86">
        <v>71</v>
      </c>
      <c r="F7" s="86">
        <v>172</v>
      </c>
      <c r="G7" s="86">
        <v>102</v>
      </c>
      <c r="H7" s="87">
        <v>2299</v>
      </c>
    </row>
    <row r="8" spans="1:8" ht="16.5" customHeight="1">
      <c r="A8" s="14" t="s">
        <v>37</v>
      </c>
      <c r="B8" s="134">
        <f t="shared" si="0"/>
        <v>40</v>
      </c>
      <c r="C8" s="86">
        <v>21</v>
      </c>
      <c r="D8" s="86">
        <v>19</v>
      </c>
      <c r="E8" s="86">
        <v>1</v>
      </c>
      <c r="F8" s="86">
        <v>2</v>
      </c>
      <c r="G8" s="86">
        <v>2</v>
      </c>
      <c r="H8" s="87">
        <v>35</v>
      </c>
    </row>
    <row r="9" spans="1:8" ht="16.5" customHeight="1">
      <c r="A9" s="14" t="s">
        <v>17</v>
      </c>
      <c r="B9" s="134">
        <f t="shared" si="0"/>
        <v>451</v>
      </c>
      <c r="C9" s="86">
        <v>344</v>
      </c>
      <c r="D9" s="86">
        <v>107</v>
      </c>
      <c r="E9" s="86">
        <v>6</v>
      </c>
      <c r="F9" s="86">
        <v>26</v>
      </c>
      <c r="G9" s="86">
        <v>5</v>
      </c>
      <c r="H9" s="87">
        <v>414</v>
      </c>
    </row>
    <row r="10" spans="1:8" ht="16.5" customHeight="1">
      <c r="A10" s="14" t="s">
        <v>16</v>
      </c>
      <c r="B10" s="134">
        <f t="shared" si="0"/>
        <v>428</v>
      </c>
      <c r="C10" s="86">
        <v>326</v>
      </c>
      <c r="D10" s="86">
        <v>102</v>
      </c>
      <c r="E10" s="86">
        <v>9</v>
      </c>
      <c r="F10" s="86">
        <v>24</v>
      </c>
      <c r="G10" s="86">
        <v>11</v>
      </c>
      <c r="H10" s="87">
        <v>384</v>
      </c>
    </row>
    <row r="11" spans="1:8" ht="16.5" customHeight="1" thickBot="1">
      <c r="A11" s="15" t="s">
        <v>18</v>
      </c>
      <c r="B11" s="135">
        <f t="shared" si="0"/>
        <v>105</v>
      </c>
      <c r="C11" s="88">
        <v>83</v>
      </c>
      <c r="D11" s="88">
        <v>22</v>
      </c>
      <c r="E11" s="88">
        <v>3</v>
      </c>
      <c r="F11" s="88">
        <v>3</v>
      </c>
      <c r="G11" s="88">
        <v>0</v>
      </c>
      <c r="H11" s="89">
        <v>99</v>
      </c>
    </row>
    <row r="12" spans="1:8" ht="16.5" customHeight="1" thickBot="1">
      <c r="A12" s="5" t="s">
        <v>2</v>
      </c>
      <c r="B12" s="136">
        <f t="shared" si="0"/>
        <v>5084</v>
      </c>
      <c r="C12" s="85">
        <f aca="true" t="shared" si="1" ref="C12:H12">SUM(C5:C11)</f>
        <v>3778</v>
      </c>
      <c r="D12" s="85">
        <f t="shared" si="1"/>
        <v>1306</v>
      </c>
      <c r="E12" s="85">
        <f t="shared" si="1"/>
        <v>222</v>
      </c>
      <c r="F12" s="85">
        <f t="shared" si="1"/>
        <v>401</v>
      </c>
      <c r="G12" s="85">
        <f t="shared" si="1"/>
        <v>201</v>
      </c>
      <c r="H12" s="85">
        <f t="shared" si="1"/>
        <v>4260</v>
      </c>
    </row>
    <row r="13" ht="13.5" customHeight="1">
      <c r="A13" s="3" t="s">
        <v>138</v>
      </c>
    </row>
    <row r="14" ht="13.5" customHeight="1"/>
    <row r="15" ht="11.25" customHeight="1"/>
  </sheetData>
  <sheetProtection/>
  <mergeCells count="1">
    <mergeCell ref="A3:H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5.8515625" style="3" customWidth="1"/>
    <col min="2" max="10" width="14.7109375" style="3" customWidth="1"/>
    <col min="11" max="11" width="13.57421875" style="3" customWidth="1"/>
    <col min="12" max="12" width="13.8515625" style="3" customWidth="1"/>
    <col min="13" max="19" width="8.7109375" style="3" customWidth="1"/>
    <col min="20" max="16384" width="9.140625" style="3" customWidth="1"/>
  </cols>
  <sheetData>
    <row r="1" spans="1:7" ht="19.5" customHeight="1">
      <c r="A1" s="2" t="s">
        <v>129</v>
      </c>
      <c r="G1" s="67"/>
    </row>
    <row r="2" ht="6.75" customHeight="1" thickBot="1"/>
    <row r="3" spans="1:4" ht="13.5" customHeight="1" thickBot="1">
      <c r="A3" s="172">
        <v>2012</v>
      </c>
      <c r="B3" s="172"/>
      <c r="C3" s="172"/>
      <c r="D3" s="172"/>
    </row>
    <row r="4" spans="1:4" ht="13.5" customHeight="1" thickBot="1">
      <c r="A4" s="68" t="s">
        <v>3</v>
      </c>
      <c r="B4" s="109" t="s">
        <v>14</v>
      </c>
      <c r="C4" s="109" t="s">
        <v>10</v>
      </c>
      <c r="D4" s="109" t="s">
        <v>2</v>
      </c>
    </row>
    <row r="5" spans="1:4" ht="15.75" customHeight="1">
      <c r="A5" s="18" t="s">
        <v>11</v>
      </c>
      <c r="B5" s="69">
        <v>1639</v>
      </c>
      <c r="C5" s="70">
        <v>361</v>
      </c>
      <c r="D5" s="110">
        <f aca="true" t="shared" si="0" ref="D5:D10">SUM(B5:C5)</f>
        <v>2000</v>
      </c>
    </row>
    <row r="6" spans="1:4" ht="15.75" customHeight="1">
      <c r="A6" s="19" t="s">
        <v>12</v>
      </c>
      <c r="B6" s="71">
        <v>2090</v>
      </c>
      <c r="C6" s="72">
        <v>466</v>
      </c>
      <c r="D6" s="111">
        <f t="shared" si="0"/>
        <v>2556</v>
      </c>
    </row>
    <row r="7" spans="1:7" ht="15.75" customHeight="1">
      <c r="A7" s="19" t="s">
        <v>17</v>
      </c>
      <c r="B7" s="71">
        <v>408</v>
      </c>
      <c r="C7" s="72">
        <v>133</v>
      </c>
      <c r="D7" s="111">
        <f>SUM(B7:C7)</f>
        <v>541</v>
      </c>
      <c r="G7" s="114"/>
    </row>
    <row r="8" spans="1:4" ht="15.75" customHeight="1">
      <c r="A8" s="19" t="s">
        <v>15</v>
      </c>
      <c r="B8" s="71">
        <v>961</v>
      </c>
      <c r="C8" s="72">
        <v>174</v>
      </c>
      <c r="D8" s="111">
        <f t="shared" si="0"/>
        <v>1135</v>
      </c>
    </row>
    <row r="9" spans="1:7" ht="15.75" customHeight="1">
      <c r="A9" s="19" t="s">
        <v>16</v>
      </c>
      <c r="B9" s="71">
        <v>608</v>
      </c>
      <c r="C9" s="72">
        <v>145</v>
      </c>
      <c r="D9" s="111">
        <f t="shared" si="0"/>
        <v>753</v>
      </c>
      <c r="G9" s="78"/>
    </row>
    <row r="10" spans="1:4" ht="15.75" customHeight="1" thickBot="1">
      <c r="A10" s="73" t="s">
        <v>18</v>
      </c>
      <c r="B10" s="74">
        <v>343</v>
      </c>
      <c r="C10" s="75">
        <v>107</v>
      </c>
      <c r="D10" s="112">
        <f t="shared" si="0"/>
        <v>450</v>
      </c>
    </row>
    <row r="11" spans="1:6" ht="15.75" customHeight="1" thickBot="1">
      <c r="A11" s="76" t="s">
        <v>2</v>
      </c>
      <c r="B11" s="77">
        <f>SUM(B5:B10)</f>
        <v>6049</v>
      </c>
      <c r="C11" s="77">
        <f>SUM(C5:C10)</f>
        <v>1386</v>
      </c>
      <c r="D11" s="113">
        <f>SUM(D5:D10)</f>
        <v>7435</v>
      </c>
      <c r="E11" s="78"/>
      <c r="F11" s="78"/>
    </row>
    <row r="12" ht="15.75" customHeight="1">
      <c r="A12" s="3" t="s">
        <v>94</v>
      </c>
    </row>
    <row r="13" ht="15.75" customHeight="1"/>
    <row r="14" spans="1:2" ht="15.75" customHeight="1">
      <c r="A14" s="2" t="s">
        <v>139</v>
      </c>
      <c r="B14" s="2"/>
    </row>
    <row r="15" ht="6.75" customHeight="1" thickBot="1"/>
    <row r="16" spans="1:12" ht="15.75" customHeight="1" thickBot="1">
      <c r="A16" s="68" t="s">
        <v>21</v>
      </c>
      <c r="B16" s="109">
        <v>2004</v>
      </c>
      <c r="C16" s="109">
        <v>2005</v>
      </c>
      <c r="D16" s="109">
        <v>2006</v>
      </c>
      <c r="E16" s="109">
        <v>2007</v>
      </c>
      <c r="F16" s="109">
        <v>2008</v>
      </c>
      <c r="G16" s="109">
        <v>2009</v>
      </c>
      <c r="H16" s="109">
        <v>2010</v>
      </c>
      <c r="I16" s="109">
        <v>2011</v>
      </c>
      <c r="J16" s="109">
        <v>2012</v>
      </c>
      <c r="K16" s="109">
        <v>2013</v>
      </c>
      <c r="L16" s="109">
        <v>2014</v>
      </c>
    </row>
    <row r="17" spans="1:12" ht="15.75" customHeight="1">
      <c r="A17" s="79" t="s">
        <v>27</v>
      </c>
      <c r="B17" s="80">
        <v>3953</v>
      </c>
      <c r="C17" s="80">
        <v>4834</v>
      </c>
      <c r="D17" s="80">
        <v>5278</v>
      </c>
      <c r="E17" s="80">
        <v>5779</v>
      </c>
      <c r="F17" s="80">
        <v>6412</v>
      </c>
      <c r="G17" s="80">
        <v>7057</v>
      </c>
      <c r="H17" s="80">
        <v>7499</v>
      </c>
      <c r="I17" s="80">
        <v>7921</v>
      </c>
      <c r="J17" s="80">
        <v>8395</v>
      </c>
      <c r="K17" s="80">
        <v>9107</v>
      </c>
      <c r="L17" s="80">
        <v>10070</v>
      </c>
    </row>
    <row r="18" spans="1:12" ht="15.75" customHeight="1" thickBot="1">
      <c r="A18" s="81" t="s">
        <v>28</v>
      </c>
      <c r="B18" s="82">
        <v>571</v>
      </c>
      <c r="C18" s="82">
        <v>788</v>
      </c>
      <c r="D18" s="82">
        <v>966</v>
      </c>
      <c r="E18" s="82">
        <v>1174</v>
      </c>
      <c r="F18" s="82">
        <v>1397</v>
      </c>
      <c r="G18" s="82">
        <v>1612</v>
      </c>
      <c r="H18" s="82">
        <v>1754</v>
      </c>
      <c r="I18" s="82">
        <v>1903</v>
      </c>
      <c r="J18" s="82">
        <v>2013</v>
      </c>
      <c r="K18" s="82">
        <v>2220</v>
      </c>
      <c r="L18" s="82">
        <v>2452</v>
      </c>
    </row>
    <row r="19" spans="1:12" ht="15.75" customHeight="1" thickBot="1">
      <c r="A19" s="68" t="s">
        <v>2</v>
      </c>
      <c r="B19" s="83">
        <v>4524</v>
      </c>
      <c r="C19" s="83">
        <v>5622</v>
      </c>
      <c r="D19" s="83">
        <v>6244</v>
      </c>
      <c r="E19" s="83">
        <v>6953</v>
      </c>
      <c r="F19" s="83">
        <v>7809</v>
      </c>
      <c r="G19" s="83">
        <v>8669</v>
      </c>
      <c r="H19" s="83">
        <f>SUM(H17:H18)</f>
        <v>9253</v>
      </c>
      <c r="I19" s="83">
        <f>SUM(I17:I18)</f>
        <v>9824</v>
      </c>
      <c r="J19" s="83">
        <f>SUM(J17:J18)</f>
        <v>10408</v>
      </c>
      <c r="K19" s="83">
        <f>SUM(K17:K18)</f>
        <v>11327</v>
      </c>
      <c r="L19" s="83">
        <f>SUM(L17:L18)</f>
        <v>12522</v>
      </c>
    </row>
    <row r="20" ht="15.75" customHeight="1">
      <c r="A20" s="3" t="s">
        <v>94</v>
      </c>
    </row>
    <row r="21" ht="15.75" customHeight="1"/>
    <row r="22" spans="1:5" s="7" customFormat="1" ht="19.5" customHeight="1">
      <c r="A22" s="8" t="s">
        <v>98</v>
      </c>
      <c r="D22" s="56"/>
      <c r="E22" s="56"/>
    </row>
    <row r="23" spans="4:5" s="7" customFormat="1" ht="6.75" customHeight="1" thickBot="1">
      <c r="D23" s="56"/>
      <c r="E23" s="56"/>
    </row>
    <row r="24" spans="1:5" s="7" customFormat="1" ht="13.5" customHeight="1" thickBot="1">
      <c r="A24" s="94">
        <v>2012</v>
      </c>
      <c r="B24" s="94"/>
      <c r="D24" s="56"/>
      <c r="E24" s="56"/>
    </row>
    <row r="25" spans="1:2" s="7" customFormat="1" ht="13.5" customHeight="1" thickBot="1">
      <c r="A25" s="6" t="s">
        <v>3</v>
      </c>
      <c r="B25" s="39" t="s">
        <v>1</v>
      </c>
    </row>
    <row r="26" spans="1:4" s="7" customFormat="1" ht="16.5" customHeight="1">
      <c r="A26" s="57" t="s">
        <v>38</v>
      </c>
      <c r="B26" s="58">
        <v>826</v>
      </c>
      <c r="D26" s="59"/>
    </row>
    <row r="27" spans="1:2" s="7" customFormat="1" ht="16.5" customHeight="1">
      <c r="A27" s="60" t="s">
        <v>11</v>
      </c>
      <c r="B27" s="61">
        <v>297</v>
      </c>
    </row>
    <row r="28" spans="1:2" s="7" customFormat="1" ht="16.5" customHeight="1">
      <c r="A28" s="60" t="s">
        <v>15</v>
      </c>
      <c r="B28" s="61">
        <v>280</v>
      </c>
    </row>
    <row r="29" spans="1:2" s="7" customFormat="1" ht="16.5" customHeight="1">
      <c r="A29" s="60" t="s">
        <v>39</v>
      </c>
      <c r="B29" s="61">
        <f>126+38</f>
        <v>164</v>
      </c>
    </row>
    <row r="30" spans="1:2" s="7" customFormat="1" ht="16.5" customHeight="1" thickBot="1">
      <c r="A30" s="62" t="s">
        <v>16</v>
      </c>
      <c r="B30" s="63">
        <v>81</v>
      </c>
    </row>
    <row r="31" spans="1:2" s="7" customFormat="1" ht="16.5" customHeight="1" thickBot="1">
      <c r="A31" s="64" t="s">
        <v>40</v>
      </c>
      <c r="B31" s="65">
        <v>6</v>
      </c>
    </row>
    <row r="32" spans="1:2" s="7" customFormat="1" ht="16.5" customHeight="1" thickBot="1">
      <c r="A32" s="64" t="s">
        <v>41</v>
      </c>
      <c r="B32" s="65">
        <v>7</v>
      </c>
    </row>
    <row r="33" spans="1:4" s="7" customFormat="1" ht="16.5" customHeight="1" thickBot="1">
      <c r="A33" s="4" t="s">
        <v>2</v>
      </c>
      <c r="B33" s="66">
        <f>SUM(B26:B32)</f>
        <v>1661</v>
      </c>
      <c r="D33" s="59"/>
    </row>
    <row r="34" s="7" customFormat="1" ht="13.5" customHeight="1">
      <c r="A34" s="7" t="s">
        <v>0</v>
      </c>
    </row>
    <row r="35" s="7" customFormat="1" ht="12.75"/>
  </sheetData>
  <sheetProtection/>
  <mergeCells count="1">
    <mergeCell ref="A3:D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7" customWidth="1"/>
    <col min="2" max="2" width="33.7109375" style="7" customWidth="1"/>
    <col min="3" max="16384" width="9.140625" style="7" customWidth="1"/>
  </cols>
  <sheetData>
    <row r="1" spans="1:2" ht="18.75">
      <c r="A1" s="2" t="s">
        <v>104</v>
      </c>
      <c r="B1" s="3"/>
    </row>
    <row r="2" spans="1:2" ht="13.5" thickBot="1">
      <c r="A2" s="3"/>
      <c r="B2" s="3"/>
    </row>
    <row r="3" spans="1:2" ht="13.5" thickBot="1">
      <c r="A3" s="172">
        <v>2012</v>
      </c>
      <c r="B3" s="172"/>
    </row>
    <row r="4" spans="1:2" ht="13.5" thickBot="1">
      <c r="A4" s="98" t="s">
        <v>99</v>
      </c>
      <c r="B4" s="99">
        <f>SUM(B5:B6)</f>
        <v>494</v>
      </c>
    </row>
    <row r="5" spans="1:2" ht="12.75">
      <c r="A5" s="100" t="s">
        <v>10</v>
      </c>
      <c r="B5" s="101">
        <v>293</v>
      </c>
    </row>
    <row r="6" spans="1:2" ht="13.5" thickBot="1">
      <c r="A6" s="102" t="s">
        <v>14</v>
      </c>
      <c r="B6" s="103">
        <v>201</v>
      </c>
    </row>
    <row r="7" spans="1:2" ht="13.5" thickBot="1">
      <c r="A7" s="44" t="s">
        <v>100</v>
      </c>
      <c r="B7" s="99">
        <f>SUM(B8:B9)</f>
        <v>49</v>
      </c>
    </row>
    <row r="8" spans="1:2" ht="12.75">
      <c r="A8" s="100" t="s">
        <v>10</v>
      </c>
      <c r="B8" s="101">
        <v>29</v>
      </c>
    </row>
    <row r="9" spans="1:2" ht="13.5" thickBot="1">
      <c r="A9" s="102" t="s">
        <v>14</v>
      </c>
      <c r="B9" s="103">
        <v>20</v>
      </c>
    </row>
    <row r="10" spans="1:2" ht="13.5" thickBot="1">
      <c r="A10" s="44" t="s">
        <v>101</v>
      </c>
      <c r="B10" s="99">
        <f>SUM(B11:B12)</f>
        <v>66</v>
      </c>
    </row>
    <row r="11" spans="1:2" ht="12.75">
      <c r="A11" s="100" t="s">
        <v>10</v>
      </c>
      <c r="B11" s="101">
        <v>25</v>
      </c>
    </row>
    <row r="12" spans="1:2" ht="13.5" thickBot="1">
      <c r="A12" s="102" t="s">
        <v>14</v>
      </c>
      <c r="B12" s="103">
        <v>41</v>
      </c>
    </row>
    <row r="13" spans="1:2" ht="13.5" thickBot="1">
      <c r="A13" s="6" t="s">
        <v>102</v>
      </c>
      <c r="B13" s="104">
        <f>B4+B7+B10</f>
        <v>609</v>
      </c>
    </row>
    <row r="14" spans="1:4" ht="12.75">
      <c r="A14" s="105" t="s">
        <v>10</v>
      </c>
      <c r="B14" s="106">
        <f>B5+B8+B11</f>
        <v>347</v>
      </c>
      <c r="D14" s="59"/>
    </row>
    <row r="15" spans="1:4" ht="13.5" thickBot="1">
      <c r="A15" s="107" t="s">
        <v>14</v>
      </c>
      <c r="B15" s="108">
        <f>B6+B9+B12</f>
        <v>262</v>
      </c>
      <c r="D15" s="59"/>
    </row>
    <row r="16" spans="1:2" ht="12.75">
      <c r="A16" s="3" t="s">
        <v>103</v>
      </c>
      <c r="B16" s="1" t="s">
        <v>4</v>
      </c>
    </row>
    <row r="17" ht="12.75">
      <c r="B17" s="1"/>
    </row>
  </sheetData>
  <sheetProtection/>
  <mergeCells count="1">
    <mergeCell ref="A3:B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3" customWidth="1"/>
    <col min="2" max="2" width="28.140625" style="29" customWidth="1"/>
    <col min="3" max="4" width="21.57421875" style="29" customWidth="1"/>
    <col min="5" max="5" width="14.421875" style="29" customWidth="1"/>
    <col min="6" max="6" width="9.140625" style="29" customWidth="1"/>
    <col min="7" max="16384" width="9.140625" style="3" customWidth="1"/>
  </cols>
  <sheetData>
    <row r="1" spans="1:6" s="7" customFormat="1" ht="19.5" customHeight="1">
      <c r="A1" s="8" t="s">
        <v>158</v>
      </c>
      <c r="B1" s="38"/>
      <c r="C1" s="38"/>
      <c r="D1" s="38"/>
      <c r="E1" s="38"/>
      <c r="F1" s="38"/>
    </row>
    <row r="2" ht="9.75" customHeight="1" thickBot="1"/>
    <row r="3" spans="1:4" ht="13.5" customHeight="1" thickBot="1">
      <c r="A3" s="172">
        <v>2012</v>
      </c>
      <c r="B3" s="172"/>
      <c r="C3" s="172"/>
      <c r="D3" s="172"/>
    </row>
    <row r="4" spans="1:6" ht="13.5" customHeight="1" thickBot="1">
      <c r="A4" s="44" t="s">
        <v>131</v>
      </c>
      <c r="B4" s="52" t="s">
        <v>10</v>
      </c>
      <c r="C4" s="45" t="s">
        <v>14</v>
      </c>
      <c r="D4" s="45" t="s">
        <v>2</v>
      </c>
      <c r="F4" s="40"/>
    </row>
    <row r="5" spans="1:6" ht="13.5" customHeight="1">
      <c r="A5" s="16" t="s">
        <v>31</v>
      </c>
      <c r="B5" s="46">
        <v>187</v>
      </c>
      <c r="C5" s="46">
        <v>70</v>
      </c>
      <c r="D5" s="115">
        <f aca="true" t="shared" si="0" ref="D5:D14">SUM(B5:C5)</f>
        <v>257</v>
      </c>
      <c r="F5" s="40"/>
    </row>
    <row r="6" spans="1:4" ht="13.5" customHeight="1">
      <c r="A6" s="53" t="s">
        <v>130</v>
      </c>
      <c r="B6" s="54">
        <v>87</v>
      </c>
      <c r="C6" s="54">
        <v>71</v>
      </c>
      <c r="D6" s="116">
        <f t="shared" si="0"/>
        <v>158</v>
      </c>
    </row>
    <row r="7" spans="1:4" ht="13.5" customHeight="1">
      <c r="A7" s="17" t="s">
        <v>96</v>
      </c>
      <c r="B7" s="50">
        <v>117</v>
      </c>
      <c r="C7" s="50">
        <v>6</v>
      </c>
      <c r="D7" s="116">
        <f t="shared" si="0"/>
        <v>123</v>
      </c>
    </row>
    <row r="8" spans="1:4" ht="13.5" customHeight="1">
      <c r="A8" s="17" t="s">
        <v>32</v>
      </c>
      <c r="B8" s="50">
        <v>49</v>
      </c>
      <c r="C8" s="50">
        <v>11</v>
      </c>
      <c r="D8" s="116">
        <f t="shared" si="0"/>
        <v>60</v>
      </c>
    </row>
    <row r="9" spans="1:4" ht="13.5" customHeight="1">
      <c r="A9" s="13" t="s">
        <v>35</v>
      </c>
      <c r="B9" s="50">
        <v>26</v>
      </c>
      <c r="C9" s="50">
        <v>5</v>
      </c>
      <c r="D9" s="116">
        <f t="shared" si="0"/>
        <v>31</v>
      </c>
    </row>
    <row r="10" spans="1:4" ht="12.75">
      <c r="A10" s="17" t="s">
        <v>34</v>
      </c>
      <c r="B10" s="50">
        <v>15</v>
      </c>
      <c r="C10" s="50">
        <v>2</v>
      </c>
      <c r="D10" s="116">
        <f t="shared" si="0"/>
        <v>17</v>
      </c>
    </row>
    <row r="11" spans="1:4" ht="13.5" customHeight="1">
      <c r="A11" s="17" t="s">
        <v>95</v>
      </c>
      <c r="B11" s="50">
        <v>8</v>
      </c>
      <c r="C11" s="50">
        <v>7</v>
      </c>
      <c r="D11" s="116">
        <f t="shared" si="0"/>
        <v>15</v>
      </c>
    </row>
    <row r="12" spans="1:6" ht="13.5" customHeight="1">
      <c r="A12" s="13" t="s">
        <v>97</v>
      </c>
      <c r="B12" s="50">
        <v>10</v>
      </c>
      <c r="C12" s="50">
        <v>4</v>
      </c>
      <c r="D12" s="116">
        <f t="shared" si="0"/>
        <v>14</v>
      </c>
      <c r="F12" s="40"/>
    </row>
    <row r="13" spans="1:4" ht="13.5" customHeight="1" thickBot="1">
      <c r="A13" s="55" t="s">
        <v>33</v>
      </c>
      <c r="B13" s="47">
        <v>5</v>
      </c>
      <c r="C13" s="47">
        <v>3</v>
      </c>
      <c r="D13" s="117">
        <f t="shared" si="0"/>
        <v>8</v>
      </c>
    </row>
    <row r="14" spans="1:6" ht="13.5" customHeight="1" thickBot="1">
      <c r="A14" s="4" t="s">
        <v>2</v>
      </c>
      <c r="B14" s="48">
        <f>SUM(B5:B13)</f>
        <v>504</v>
      </c>
      <c r="C14" s="48">
        <f>SUM(C5:C13)</f>
        <v>179</v>
      </c>
      <c r="D14" s="48">
        <f t="shared" si="0"/>
        <v>683</v>
      </c>
      <c r="F14" s="40"/>
    </row>
    <row r="15" spans="1:3" ht="13.5" customHeight="1">
      <c r="A15" s="3" t="s">
        <v>30</v>
      </c>
      <c r="C15" s="1" t="s">
        <v>4</v>
      </c>
    </row>
    <row r="16" spans="2:256" ht="13.5" customHeight="1">
      <c r="B16" s="49"/>
      <c r="C16" s="49"/>
      <c r="D16" s="49"/>
      <c r="E16" s="49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6" s="7" customFormat="1" ht="19.5" customHeight="1">
      <c r="A17" s="8" t="s">
        <v>159</v>
      </c>
      <c r="B17" s="38"/>
      <c r="C17" s="38"/>
      <c r="D17" s="38"/>
      <c r="E17" s="38"/>
      <c r="F17" s="38"/>
    </row>
    <row r="18" ht="9.75" customHeight="1" thickBot="1"/>
    <row r="19" spans="1:6" ht="13.5" customHeight="1" thickBot="1">
      <c r="A19" s="172">
        <v>2012</v>
      </c>
      <c r="B19" s="172"/>
      <c r="E19" s="3"/>
      <c r="F19" s="3"/>
    </row>
    <row r="20" spans="1:6" ht="13.5" customHeight="1" thickBot="1">
      <c r="A20" s="6" t="s">
        <v>132</v>
      </c>
      <c r="B20" s="109" t="s">
        <v>29</v>
      </c>
      <c r="D20" s="40"/>
      <c r="E20" s="3"/>
      <c r="F20" s="3"/>
    </row>
    <row r="21" spans="1:6" ht="13.5" customHeight="1">
      <c r="A21" s="16" t="s">
        <v>130</v>
      </c>
      <c r="B21" s="46">
        <v>529</v>
      </c>
      <c r="D21" s="40"/>
      <c r="E21" s="3"/>
      <c r="F21" s="3"/>
    </row>
    <row r="22" spans="1:6" ht="13.5" customHeight="1">
      <c r="A22" s="53" t="s">
        <v>133</v>
      </c>
      <c r="B22" s="54">
        <v>17</v>
      </c>
      <c r="E22" s="3"/>
      <c r="F22" s="3"/>
    </row>
    <row r="23" spans="1:6" ht="13.5" customHeight="1">
      <c r="A23" s="17" t="s">
        <v>134</v>
      </c>
      <c r="B23" s="50">
        <v>6</v>
      </c>
      <c r="E23" s="3"/>
      <c r="F23" s="3"/>
    </row>
    <row r="24" spans="1:6" ht="13.5" customHeight="1" thickBot="1">
      <c r="A24" s="17" t="s">
        <v>135</v>
      </c>
      <c r="B24" s="50">
        <v>4</v>
      </c>
      <c r="E24" s="3"/>
      <c r="F24" s="3"/>
    </row>
    <row r="25" spans="1:6" ht="13.5" customHeight="1" thickBot="1">
      <c r="A25" s="4" t="s">
        <v>2</v>
      </c>
      <c r="B25" s="48">
        <f>SUM(B21:B24)</f>
        <v>556</v>
      </c>
      <c r="D25" s="40"/>
      <c r="E25" s="3"/>
      <c r="F25" s="3"/>
    </row>
    <row r="26" spans="1:3" ht="13.5" customHeight="1">
      <c r="A26" s="3" t="s">
        <v>136</v>
      </c>
      <c r="B26" s="3"/>
      <c r="C26" s="3"/>
    </row>
    <row r="27" ht="12.75">
      <c r="A27" s="1" t="s">
        <v>4</v>
      </c>
    </row>
  </sheetData>
  <sheetProtection/>
  <mergeCells count="2">
    <mergeCell ref="A3:D3"/>
    <mergeCell ref="A19:B1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2013-10-05T08:34:58Z</cp:lastPrinted>
  <dcterms:created xsi:type="dcterms:W3CDTF">2006-02-24T09:38:25Z</dcterms:created>
  <dcterms:modified xsi:type="dcterms:W3CDTF">2015-07-08T08:47:50Z</dcterms:modified>
  <cp:category/>
  <cp:version/>
  <cp:contentType/>
  <cp:contentStatus/>
</cp:coreProperties>
</file>