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0"/>
  </bookViews>
  <sheets>
    <sheet name="4.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-16" sheetId="10" r:id="rId10"/>
  </sheets>
  <definedNames/>
  <calcPr fullCalcOnLoad="1"/>
</workbook>
</file>

<file path=xl/sharedStrings.xml><?xml version="1.0" encoding="utf-8"?>
<sst xmlns="http://schemas.openxmlformats.org/spreadsheetml/2006/main" count="3102" uniqueCount="318">
  <si>
    <t>Beqaa / Bekaa / البقاع</t>
  </si>
  <si>
    <t>Baabda / بعبدا</t>
  </si>
  <si>
    <t>Aaley / عاليه</t>
  </si>
  <si>
    <t>Guinée / Guinee / غينيا</t>
  </si>
  <si>
    <t>Arménie / Armenia / أرمينيا</t>
  </si>
  <si>
    <t>4. INDUSTRY</t>
  </si>
  <si>
    <t>Janvier / January /كانون ثاني</t>
  </si>
  <si>
    <t>Février / Febraury / شباط</t>
  </si>
  <si>
    <t>Mars / March / آذار</t>
  </si>
  <si>
    <t>Avril / April / نيسان</t>
  </si>
  <si>
    <t>Mai / May / أيار</t>
  </si>
  <si>
    <t>Juin / June / حزيران</t>
  </si>
  <si>
    <t>Beyrouth / Beirut / بيروت</t>
  </si>
  <si>
    <t>Total / المجموع</t>
  </si>
  <si>
    <t>Arabie Saoudite / Saudi Arabia / السعودية</t>
  </si>
  <si>
    <t>Koweit / Kuwait / الكويت</t>
  </si>
  <si>
    <t>Jordanie / Jordan / الأردن</t>
  </si>
  <si>
    <t>Egypte / Egypt / مصر</t>
  </si>
  <si>
    <t>Emirats Arabes Unis / United Arab Emirates / الإمارات العربية المتحدة</t>
  </si>
  <si>
    <t>Iraq / Irak / العراق</t>
  </si>
  <si>
    <t>Soudan / Sudan / السودان</t>
  </si>
  <si>
    <t>Syrie / Syria / سوريا</t>
  </si>
  <si>
    <t>Inde / India / الهند</t>
  </si>
  <si>
    <t>Turquie / Turkey / تركيا</t>
  </si>
  <si>
    <t>Canada / كندا</t>
  </si>
  <si>
    <t>Brésil / Brazil / البرازيل</t>
  </si>
  <si>
    <t>Australie / Australia / أستراليا</t>
  </si>
  <si>
    <t>Autriche / Austria / النمسا</t>
  </si>
  <si>
    <t>Allemagne / Germany / ألمانيا</t>
  </si>
  <si>
    <t>France / فرنسا</t>
  </si>
  <si>
    <t>Italie / Italy / إيطاليا</t>
  </si>
  <si>
    <t>Belgique / Belgium / بلجيكا</t>
  </si>
  <si>
    <t>Denmark / الدانمارك</t>
  </si>
  <si>
    <t>Espagne / Spain / إسبانيا</t>
  </si>
  <si>
    <t>Portugal / البرتغال</t>
  </si>
  <si>
    <t>Russie / Russia / روسيا</t>
  </si>
  <si>
    <t>Suisse / Switzerland / سويسرا</t>
  </si>
  <si>
    <t>Grèce / Greece / اليونان</t>
  </si>
  <si>
    <t>Japon / Japan / اليابان</t>
  </si>
  <si>
    <t>Sénégal / Senegal / السنغال</t>
  </si>
  <si>
    <t>Source:  Direction Générale de l'Industrie / Source : Industry General Directorate / المصدر : المديرية العامة للصناعة</t>
  </si>
  <si>
    <t>Produits en millions de USD / Products in millions of USD / السلع بملايين الدولارات</t>
  </si>
  <si>
    <t>Exportations / Exports /  التصدير</t>
  </si>
  <si>
    <t>Graisses et huiles / Fats &amp; edible fats &amp; oils / شحوم ودهون وزيوت</t>
  </si>
  <si>
    <t>Produits des industries alimentaires / Prepared foodstuffs / منتجات صناعة الأغذية</t>
  </si>
  <si>
    <t>Produits métalliques / Mineral Products / منتجات معدنية</t>
  </si>
  <si>
    <t>Produits des industries chimiques / Products of the chemical / منتجات الصناعة الكيمياوية</t>
  </si>
  <si>
    <t>Plasiques et similaires / Plastics &amp; articles thereof / راتنجات ولدائن اصطناعية</t>
  </si>
  <si>
    <t>Peaux, Cuirs, fourrures et similaires / Raw hides &amp; skins, leather, furskins /  جلود وجلود فراء ومصنوعاتها</t>
  </si>
  <si>
    <t>Produits en bois / Woods and articles of wood / خشب ومصنوعاته</t>
  </si>
  <si>
    <t>Ukraine / أوكرانيا</t>
  </si>
  <si>
    <t>Bahrain / البحرين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</si>
  <si>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</si>
  <si>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</si>
  <si>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</si>
  <si>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</si>
  <si>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</si>
  <si>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</si>
  <si>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Mont-Liban / Mount-Lebanon / جبل لبنان</t>
  </si>
  <si>
    <t>Afrique / Africa / إفريقيا</t>
  </si>
  <si>
    <t>Amériques / America / القارة الأميركية</t>
  </si>
  <si>
    <t>Asie sans les pays Arabes / Asia excluding Arab countries / الدول الآسيوية</t>
  </si>
  <si>
    <t>Liban-Sud / South-Lebanon / لبنان الجنوبي</t>
  </si>
  <si>
    <t>Nabatiyeh / النبطية</t>
  </si>
  <si>
    <t>Paraguay / Paraguay / باراغواي</t>
  </si>
  <si>
    <t>Norvège / Norway / النروج</t>
  </si>
  <si>
    <t>Tableau fait par l'ACS / Table assembled by CAS / جدول من تجميع إدارة الإحصاء المركزي</t>
  </si>
  <si>
    <t>Pologne / Poland / بولونيا</t>
  </si>
  <si>
    <t>Roumanie / Romania / رومانيا</t>
  </si>
  <si>
    <t>Malaisie / Malaysia / ماليزيا</t>
  </si>
  <si>
    <t>Iran / إيران</t>
  </si>
  <si>
    <t>Maroc / Morocco / المغرب</t>
  </si>
  <si>
    <t>Taïwan / تايوان</t>
  </si>
  <si>
    <t>Pakistan / باكستان</t>
  </si>
  <si>
    <t>Indonésie / Indonesia / أندونيسيا</t>
  </si>
  <si>
    <t>Burkina Faso / بوركينا فاسو</t>
  </si>
  <si>
    <t>Kenya / كينيا</t>
  </si>
  <si>
    <t>Ghana / غانا</t>
  </si>
  <si>
    <t>Philippines / فيليبين</t>
  </si>
  <si>
    <t>Singapour / سنغفورة</t>
  </si>
  <si>
    <t>Suède / Sweden / السويد</t>
  </si>
  <si>
    <t>Lybie / Lybia / ليبيا</t>
  </si>
  <si>
    <t>Latvie / Latvia / لاتفيا</t>
  </si>
  <si>
    <t>Royaume-Uni / United Kingdom / المملكة المتحدة</t>
  </si>
  <si>
    <t>Tableau fait par l'ACS / Table made by CAS / جدول محضر في إدارة الإحصاء المركزي</t>
  </si>
  <si>
    <t>Papiers et ouvrages en papier / Paper &amp; paperboard and articles thereof / ورق ومصنوعاته</t>
  </si>
  <si>
    <t>Industries textiles / Textiles &amp; textile articles / مواد نسيجية ومصنوعاتها</t>
  </si>
  <si>
    <t>Métaux et produits métalliques / Base metals &amp; articles of base metal / معادن عادية ومصنوعاتها</t>
  </si>
  <si>
    <t>Instruments électriques / Electric machinery and mechanical appliances /  آلات وأجهزة ومعدات كهربائية</t>
  </si>
  <si>
    <t>Matériel de transport / Transport equipment / معدات نقل</t>
  </si>
  <si>
    <t>Instruments optiques / Optical instruments &amp; apparatus / أدوات وأجهزة للبصريات</t>
  </si>
  <si>
    <t>Armes et munitions / Arms &amp; ammunitions /  أسلحة وذخائر</t>
  </si>
  <si>
    <t>Autres produits Industriels / Miscellaneous manufactured articles / مختلف</t>
  </si>
  <si>
    <t>Afrique du Sud / South Africa / إفريقيا الجنوبية</t>
  </si>
  <si>
    <t>Irlande / Ireland / إيرلندا</t>
  </si>
  <si>
    <t>Bulgarie / Bulgary / بلغاريا</t>
  </si>
  <si>
    <t>Bosnie-Herzégovine / Bosnia &amp; Herzegovina / البوسنة والهرسك</t>
  </si>
  <si>
    <t>Thaïland / Thailand / تايلاندا</t>
  </si>
  <si>
    <t>République Tchèque / Czech Republic / تشيكيا</t>
  </si>
  <si>
    <t>République de Corée / Korean Republic / جمهورية كوريا</t>
  </si>
  <si>
    <t>San Marino / سان مارينو</t>
  </si>
  <si>
    <t>Slovaquie / Slovakia / سلوفاكيا</t>
  </si>
  <si>
    <t>Slovénie / Slovenia / سلوفينيا</t>
  </si>
  <si>
    <t>Sierra Leone / سيراليون</t>
  </si>
  <si>
    <t>Chine / China / الصين</t>
  </si>
  <si>
    <t>Finlande / Finalnd / فنلندا</t>
  </si>
  <si>
    <t>Vietnam / فييتنام</t>
  </si>
  <si>
    <t>Corée du Nord / North Korea / كوريا الشمالية</t>
  </si>
  <si>
    <t>Kuwait / الكويت</t>
  </si>
  <si>
    <t>Luxembourg / لكسمبورغ</t>
  </si>
  <si>
    <t>Mexique / Mexico / مكسيك</t>
  </si>
  <si>
    <t>Hongrie / Hungary / المجر</t>
  </si>
  <si>
    <t>Pays-Bas / Netherlands / هولندا</t>
  </si>
  <si>
    <t>Hong Kong / هونغ كونغ</t>
  </si>
  <si>
    <t>Etats-Unis / United States / الولايات المتحدة</t>
  </si>
  <si>
    <t>Chypre / Cyprus / قبرص</t>
  </si>
  <si>
    <t>Lituanie / Lithuania / لتوانيا</t>
  </si>
  <si>
    <t>Mohafazat / المحافظة</t>
  </si>
  <si>
    <t>Pays arabes / Arab countries / الدول العربية</t>
  </si>
  <si>
    <t>Europe / أوروبا</t>
  </si>
  <si>
    <t>Océanie / Oceania / أوقيانا</t>
  </si>
  <si>
    <t>Millers de USD / 1 000 USD / آلاف الدولارات</t>
  </si>
  <si>
    <t>Qatar / قطر</t>
  </si>
  <si>
    <t>Machines, équipements et outils électriques / Machinery, equipment and power tools / آلات وأجهزة ومعدات كهربائية</t>
  </si>
  <si>
    <t>Nigéria / Nigeria / نيجيريا</t>
  </si>
  <si>
    <t>Koweit / Kuwait / ألكويت</t>
  </si>
  <si>
    <t>Angloa / أنغولا</t>
  </si>
  <si>
    <t>Congo / الكونغو</t>
  </si>
  <si>
    <t>Plastiques et similaires / Plastics &amp; articles thereof / راتنجات ولدائن اصطناعية</t>
  </si>
  <si>
    <t>Chaussures, couvertures et plumes / Footwear, headgear &amp; prepared feather / أحذية وأغطية رأس وريش</t>
  </si>
  <si>
    <t>Produits de ciment et de pierre / Articles of stone, of  plaster, and of cement / مصنوعات من حجر جيبس وإسمنت</t>
  </si>
  <si>
    <t>Gabon / غابون</t>
  </si>
  <si>
    <t>Turkmenistan / تركمانستان</t>
  </si>
  <si>
    <t>Produits en 1 000 USD / Products in 1 000 USD / السلع بآلاف الدولارات</t>
  </si>
  <si>
    <t>Tableau 4.7 - Industrie - Exprotations industrielles par produit et par groupe de pays / Table 4.7 - Industry - Industrial Exports by product and by group of countries / جدول رقم 4.7 - الصناعة - التصدير الصناعي بموجب السلعة وتكتلات الدول</t>
  </si>
  <si>
    <t>Océanie / Oceania / أوقيانيا</t>
  </si>
  <si>
    <t>Asie sans pays arabes / Asia excluding Arab countries / أسيا باستثناء الدول العربية</t>
  </si>
  <si>
    <t>Amériques / America/ الدول الأميركية</t>
  </si>
  <si>
    <t>Afrique sans les paya arabes / Africa excluding Arab countries / إفريقيا باستثناء الدول العربية</t>
  </si>
  <si>
    <t>Divers / Miscellaneous / مختلف</t>
  </si>
  <si>
    <t>Produits de ciment et de pierre / Articles of stone, plaster, and cement / مصنوعات من حجر جيبس وإسمنت</t>
  </si>
  <si>
    <t>Perles, métaux préciaux et joailleries exceptés les lingots d'or bruts / Pearls, precious metals and jewelry except raw gold ingots / لؤلؤ وأحجار كريمة وشبه كريمة ومعادن ثمينة باستثناء سبائك الذهب الخام</t>
  </si>
  <si>
    <t>Oman / عمان</t>
  </si>
  <si>
    <t>Turkménistan / Turkmenistan / تركمانستان</t>
  </si>
  <si>
    <t>Angola / أنغولا</t>
  </si>
  <si>
    <t>Armes et munitions / Amres and ammunition / أسلحة وذخائر</t>
  </si>
  <si>
    <t>Livariasons de ciment en tonnes / Cement deliveries in tons / تسليم الإسمنت بالطن</t>
  </si>
  <si>
    <t>Tableau 4.1 - Production de quelques biens / Table 4.1 - Production of some goods / جدول 4.1 - إنتاج بعض السلع</t>
  </si>
  <si>
    <t>Source : Banque du Liban / Source: Banque du Liban / المصدر مصرف لبنان</t>
  </si>
  <si>
    <t>Grand total / المجموع العام</t>
  </si>
  <si>
    <t>Tadjikistan / طادجكستان</t>
  </si>
  <si>
    <t>Yémen / Yemen / اليمن</t>
  </si>
  <si>
    <t>Oman / سلطنة عمان</t>
  </si>
  <si>
    <t>ِAlgérie / Algeria / الجزائر</t>
  </si>
  <si>
    <t>Tunisie / Tunisia / تونس</t>
  </si>
  <si>
    <t>Ethiopie / Ethiopia / أثيوبيا</t>
  </si>
  <si>
    <t>Zambie / Zambia / زامبيا</t>
  </si>
  <si>
    <t>Bénin / Benin / بنين</t>
  </si>
  <si>
    <t>Gambie / Gambia / غامبيا</t>
  </si>
  <si>
    <t>Libérie / Liberia / ليبيريا</t>
  </si>
  <si>
    <t>Mali / مالي</t>
  </si>
  <si>
    <t>Togo / توغو</t>
  </si>
  <si>
    <t>Total 2012 / Total 2012 / مجموع 2012</t>
  </si>
  <si>
    <t>Février 2012 / February 2012 / شباط 2012</t>
  </si>
  <si>
    <t>Mars 2012 / March 2012 / آذار 2012</t>
  </si>
  <si>
    <t>Avril 2012 / April 2012 / نيسان 2012</t>
  </si>
  <si>
    <t>Mai 2012 / May 2012 / أيار 2012</t>
  </si>
  <si>
    <t>Juin 2012 / June 2012 / حزيران 2012</t>
  </si>
  <si>
    <t>Juillet 2012 / July 2012 / تموز 2012</t>
  </si>
  <si>
    <t>Août 2012 / August 2012 / آب 2012</t>
  </si>
  <si>
    <t>Septembre 2012 / September 2012 / أيلول 2012</t>
  </si>
  <si>
    <t>Novembre 2012 / November 2012 / تشرين الثاني 2012</t>
  </si>
  <si>
    <t>Décembre 2012 / December 2012 / كانون الأول 2012</t>
  </si>
  <si>
    <t>Bangladesh / بنغلادش</t>
  </si>
  <si>
    <t>Côte d'Ivoire</t>
  </si>
  <si>
    <t>Yemen / اليمن</t>
  </si>
  <si>
    <t>Millers de Dollars / Thousands of USD / آلاف الدولارات</t>
  </si>
  <si>
    <t>Janvier 2012 / January 2012 / كانون الثاني 2012</t>
  </si>
  <si>
    <t>Total Janvier 2012 / Total January 2012  / مجموع كانون الثاني 2012</t>
  </si>
  <si>
    <t>Total Février 2012 / Total February 2012  / مجموع شباط 2012</t>
  </si>
  <si>
    <t>Total Mars 2012 / Total March 2012  / مجموع آذار 2012</t>
  </si>
  <si>
    <t>Total Avril 2012 / Total April 2012  / مجموع نيسان 2012</t>
  </si>
  <si>
    <t>May 2012 / May 2012 / أيار 2012</t>
  </si>
  <si>
    <t>Total Mai 2012 / Total May 2012  / مجموع أيار 2012</t>
  </si>
  <si>
    <t>Total Juin 2012 / Total June 2012  / مجموع حزيران 2012</t>
  </si>
  <si>
    <t>Total Juillet 2012 / Total July 2012  / مجموع تموز 2012</t>
  </si>
  <si>
    <t>Aoùt 2012 / August 2012 / آب 2012</t>
  </si>
  <si>
    <t>Total Aoùt 2012 / Total August 2012 / مجموع آب 2012</t>
  </si>
  <si>
    <t>Total Septembre 2012 / Total September 2012 / مجموع أيلول 2012</t>
  </si>
  <si>
    <t>Octobre 2012 / October 2012 / تشرين الأول 2012</t>
  </si>
  <si>
    <t>Total Octobre 2012 / Total October 2012 / مجموع تشرين الأول 2012</t>
  </si>
  <si>
    <t>Total Novembre 2012 / Total November 2012 / مجموع تشرين الثاني 2012</t>
  </si>
  <si>
    <t>Total Décembre 2012 / Total December 2012 / مجموع كانون الأول 2012</t>
  </si>
  <si>
    <t>Total 2012</t>
  </si>
  <si>
    <t>Cameroon / كاميرون</t>
  </si>
  <si>
    <t>Côte d'Ivoire / ساحل العاج</t>
  </si>
  <si>
    <t>Guinée équatoriale / Equatorial Guinee / غينيا الاستوائية</t>
  </si>
  <si>
    <t>Liberia / ليبيريا</t>
  </si>
  <si>
    <t>Algérie / Algeria / الجزائر</t>
  </si>
  <si>
    <t>Panama / باناما</t>
  </si>
  <si>
    <t>Yemen / يمن</t>
  </si>
  <si>
    <t>Nigeria / نيجيريا</t>
  </si>
  <si>
    <t>Tableau 4.8 - Industrie - Exprotations industrielles libanaises par valeur et par groupe de pays / Table 4.8 - Industry - Lebanese industrial Exports by value and by groups of countries / جدول رقم 4.8 - الصناعة - الصادرات الصناعية اللبنانية بموجب القيمة وتكتلات الدول</t>
  </si>
  <si>
    <t>Millions de Dollars / Millions of USD / ملايين الدولارات</t>
  </si>
  <si>
    <t>[0-1[</t>
  </si>
  <si>
    <t>[1-5[</t>
  </si>
  <si>
    <t>[5-10[</t>
  </si>
  <si>
    <t>[10-15[</t>
  </si>
  <si>
    <t>[15-[</t>
  </si>
  <si>
    <t>Catégorie / Category / الفئة</t>
  </si>
  <si>
    <t>Construction / إنشاء</t>
  </si>
  <si>
    <t>Investissement / Investment / استثمار</t>
  </si>
  <si>
    <t>Construction et investissement / Construction and investment / إنشاء واستثمار</t>
  </si>
  <si>
    <t>Changement de permis / Permit change / تعديل ترخيص</t>
  </si>
  <si>
    <t>Transfert de droit de permis / Permit right transfer / نقل حق ترخيص</t>
  </si>
  <si>
    <t>Avertissement / Demande de règlement / Réouverture d'une usine Warning / Claim / Reestablishing a plant / تنبيه / طلب تسوية / إعادة فتح مصنع</t>
  </si>
  <si>
    <t>Liban Nord / North Lebanon / لبنان الشمالي</t>
  </si>
  <si>
    <t>Région industrielle / Industrial Region / المنطقة الصناعية</t>
  </si>
  <si>
    <t>Mkalles / مكلس</t>
  </si>
  <si>
    <t>Bauchrieh / البوشرية</t>
  </si>
  <si>
    <t>Bourj Hammoud / برج حمود</t>
  </si>
  <si>
    <t>Zouk Mosbeh / ذوق مصبح</t>
  </si>
  <si>
    <t>Jdeideh Metn / جديدة المتن</t>
  </si>
  <si>
    <t>Taanayel / تعنايل</t>
  </si>
  <si>
    <t>Zahle Haouch Oumara / زحلة حوش الأمراء</t>
  </si>
  <si>
    <t>Mazraat Yashou / مزرعة يشوع</t>
  </si>
  <si>
    <t>Hesrayel / حصرايل</t>
  </si>
  <si>
    <t>Roumieh / رومية</t>
  </si>
  <si>
    <t>Chekka / شكا</t>
  </si>
  <si>
    <t>Chayyah / شياح</t>
  </si>
  <si>
    <t>Choueifat Quobbeh / الشويفات القبة</t>
  </si>
  <si>
    <t>Fanar / فنار</t>
  </si>
  <si>
    <t>Nahr Ibrahim / نهر ابراهيم</t>
  </si>
  <si>
    <t>Production des produits alimentaires / Foodstuff production / صناعة المواد الغذائية</t>
  </si>
  <si>
    <t>Matériaux de construction / Building Materials / مواد بناء</t>
  </si>
  <si>
    <t>Produits métalliques et électriques / Metal and electrical products / المنتجات المعدنية والكهربائية الفنية</t>
  </si>
  <si>
    <t>Production de meubles et de bois / Furniture and wood industry / صناعة المفروشات والخشب</t>
  </si>
  <si>
    <t>Industries chimiques / Chemical industries / الصناعات الكيماوية</t>
  </si>
  <si>
    <t>Caoutchouc et plastique / Rubber and plastic / المطاط والبلاستيك</t>
  </si>
  <si>
    <t>Industrie des métaux primaires / Base metals industry / صناعة المعادن الأولية</t>
  </si>
  <si>
    <t>Edition, impression et publicité / Publishing, printing and advertising / النشر والطباعة ووسائل الإعلان</t>
  </si>
  <si>
    <t>Production d'outils et d'équipements divers / Miscellaneous tools and equipments production / صناعات أدوات وتجهيزات مختلفة</t>
  </si>
  <si>
    <t>Production de vêtements et tannerie de fourrures / Clothing production and fur tanning / صناعة الملابس وصبغ الفرو</t>
  </si>
  <si>
    <t>Production de machines / Machinery production / صناعات الآلات أو الماكينات</t>
  </si>
  <si>
    <t>Produits et outils électriques divers / Miscellaneous electrical products and tools / إنتاج آلات ومعدات كهربائية مختلفة</t>
  </si>
  <si>
    <t>Produits des mines et carrières / Mining and quarrying products / منتجات المناجم والمقالع</t>
  </si>
  <si>
    <t>Produits textiles / Textile products / المنتجات النسيجية</t>
  </si>
  <si>
    <t>Industrie du cuir / Leather industry / صناعة الجلود</t>
  </si>
  <si>
    <t>Produits relatifs au transport / Products related to transport / صناعات عائدة للمواصلات</t>
  </si>
  <si>
    <t>Production du papier / paper production / صناعة الورق</t>
  </si>
  <si>
    <t xml:space="preserve">Tanzanie / Tanzania / </t>
  </si>
  <si>
    <t>Venezuela / فنزويلا</t>
  </si>
  <si>
    <t>Paraguay / باراغواي</t>
  </si>
  <si>
    <t>Janvier 2012 / January 2012 /كانون ثاني 2012</t>
  </si>
  <si>
    <t>Total Janvier 2012 / Total January 2012 / مجموع كانون الثاني 2012</t>
  </si>
  <si>
    <t>USD / دولار أميركي</t>
  </si>
  <si>
    <t>Pourcentage Janvier 2012 / Percentage January 2012 / نسبة مئوية كانون الثاني 2012</t>
  </si>
  <si>
    <t>Total Février 2012 / Total February 2012 / مجموع شباط 2012</t>
  </si>
  <si>
    <t>Total Mars 2012 / Total March 2012 / مجموع آذار 2012</t>
  </si>
  <si>
    <t>Pourcentage Mars 2012 / Percentage March 2012 / نسبة مئوية آذار 2012</t>
  </si>
  <si>
    <t>Valeur totale du produit exporté / Total value of exported commodity / القيمة الإجمالية للسلعة المصدرة</t>
  </si>
  <si>
    <t>Total Avril 2012 / Total April 2012 / مجموع نيسان 2012</t>
  </si>
  <si>
    <t>Pourcentage Avril 2012 / Percentage April 2012 / نسبة مئوية نيسان 2012</t>
  </si>
  <si>
    <t>Total Mai 2012 / Total May 2012 / مجموع أيار 2012</t>
  </si>
  <si>
    <t>Pourcentage Mai 2012 / Percentage May 2012 / نسبة مئوية أيار 2012</t>
  </si>
  <si>
    <t>Total Juin 2012 / Total June 2012 / مجموع حزيران 2012</t>
  </si>
  <si>
    <t>Pourcentage Juin 2012 / Percentage June 2012 / نسبة مئوية حزيران 2012</t>
  </si>
  <si>
    <t>Total Juillet 2012 / Total July 2012 / مجموع تموز 2012</t>
  </si>
  <si>
    <t>Pourcentage Juillet 2012 / Percentage July 2012 / نسبة مئوية تموز 2012</t>
  </si>
  <si>
    <t>Pourcentage Août 2012 / Percentage August 2012 / نسبة مئوية آب 2012</t>
  </si>
  <si>
    <t>Pourcentage pays du total du mois / Percentage of country of total of the month / النسبة المئوية للبلد من مجموع الشهر</t>
  </si>
  <si>
    <t>Pourcentage du mois du total de la valeur total du produit exporté / Percentage of the month of the total value of exported commodity / النسبة المئوية للشهر من القيمة الإجمالية للسلعة المصدرة</t>
  </si>
  <si>
    <t>République de Corée / Republic of Korea / جمهورية كوريا</t>
  </si>
  <si>
    <t>Pourcentage Novembre 2012 / Percentage November 2012 / نسبة مئوية تشرين الثاني 2012</t>
  </si>
  <si>
    <t xml:space="preserve">Total Décembre 2012 / Total December 2012 / مجموع كانون الأول 2012 </t>
  </si>
  <si>
    <t>Pourcentage Décembre 2012 / Percentage December 2012 / نسبة مئوية كانون الأول 2012</t>
  </si>
  <si>
    <t>Mille dollars / Thousand USD / آلاف الدولارات</t>
  </si>
  <si>
    <t>Liban Sud / South Lebanon / لبنان الجنوبي</t>
  </si>
  <si>
    <t>Transfert de droit de permis / Transfer of permit right / نقل حق ترخيص</t>
  </si>
  <si>
    <t>Renouvellement de permis de construire / Renewing construction permt / تجديد رخصة إنشاء</t>
  </si>
  <si>
    <t>Fermeture d'usine / Abolition d'une décision d'investissement / Shutting down an industry / Cancelling an investment decision / إقفال مصنع / إلغاء قرار استثمار</t>
  </si>
  <si>
    <t>Refus de fondation d'une usine / Refusing the construction of a manufactory / عدم الموافقة على إنشاء مصنع</t>
  </si>
  <si>
    <t>Dekwaneh / الدكوانة</t>
  </si>
  <si>
    <t>Bourj Barajneh / برج البراجنة</t>
  </si>
  <si>
    <t>Halat / حالات</t>
  </si>
  <si>
    <t>Enfeh / أنفه</t>
  </si>
  <si>
    <t>Choueifat Aamrousieh / الشويفات العمروسية</t>
  </si>
  <si>
    <t>Zouk Mkaayel / زوق مكايل</t>
  </si>
  <si>
    <t>Ain Saadeh / عين سعادة</t>
  </si>
  <si>
    <t>Jadra / جدرا</t>
  </si>
  <si>
    <t>Zalka / الزلقا</t>
  </si>
  <si>
    <t>Choueifat Qobba / الشويفات القبة</t>
  </si>
  <si>
    <t>Kfar Mashoun / كفر مسحون</t>
  </si>
  <si>
    <t>Anfeh / أنفه</t>
  </si>
  <si>
    <t>Dekouaneh / الدكوانة</t>
  </si>
  <si>
    <t>Reproduction / إعادة تصنيع</t>
  </si>
  <si>
    <t>Equipements médicaux et optique / Medical and optical instruments / معدات طبية وبصرية</t>
  </si>
  <si>
    <t>Transport / النقل</t>
  </si>
  <si>
    <t>Matières des mines / Mine products / المواد المنجمية</t>
  </si>
  <si>
    <t>Lybia / Lybia / ليبيا</t>
  </si>
  <si>
    <t>Pourcentage Février 2012 / Percentage February 2012 / نسبة مئوية شباط  2012</t>
  </si>
  <si>
    <t>Etats-Unis / United States / الولايات المتحدة الأميركية</t>
  </si>
  <si>
    <t>Pourcentage Septembre 2012 / Percentage September 2012 / نسبة مئوية أيلول 2012</t>
  </si>
  <si>
    <t>Pourcentage Octobre 2012 / Percentage October 2012 / نسبة مئوية تشرين الأول 2012</t>
  </si>
  <si>
    <t>Tableau 4.2 - Industrie - Exprotations industrielles par produits / Table 4.2 - Industry - Industrial Exports by product / جدول رقم 4.2 - الصناعة - التصدير الصناعي بموجب السلعة</t>
  </si>
  <si>
    <t>Tableau 4.3 - Industrie - Exprotations industrielles par principaux produit et pays / Table 4.3 - Industry - Industrial Exports by top product and country / جدول رقم 4.3 - الصناعة - التصدير الصناعي بموجب السلعة والبلد الرئيسيين</t>
  </si>
  <si>
    <t>Tableau 4.4 - Exprotations industrielles mensuelles par principaux produit et pays / Table 4.4 - Monthly industrial Exports by top product and country / جدول رقم 4.4 - التصدير الصناعي الشهري بموجب السلعة والبلد الرئيسيين</t>
  </si>
  <si>
    <t>Tableau 4.5 - Industrie - Exprotations industrielles par principaux pays importateurs / Table 4.5 - Industry - Industrial Exports by top  importing countries / جدول رقم 4.5 - الصناعة - التصدير الصناعي بموجب أبرز البلدان المصدر إليها</t>
  </si>
  <si>
    <t>Tableau 4.6 - Industrie - Exprotations industrielles libanaises par produit et par groupe de pays / Table 4.6 - Industry - Lebanese industrial Exports by product and by groups of countries / جدول رقم 4.6 - الصناعة - الصادرات الصناعية اللبنانية بموجب السلعة وتكتلات الدول</t>
  </si>
  <si>
    <t>Tableau 4.9 - Permis industriels par mois et par Mohafazat / Table 4.9 - Industrial permits by month and mohafazat -  / جدول رقم 4.9 - التراخيص الصناعية بموجب الشهر والمحافظة</t>
  </si>
  <si>
    <t>Tableau 4.10 - Permis industriels selon le type de décision et la catégorie / Table 4.10 - Industrial permits by type of decision and category -  / جدول رقم 4.107 - التراخيص الصناعية بموجب نوع القرار والفئة</t>
  </si>
  <si>
    <t>Tableau 4.11 - Permis industriels selon le type de décision et le Mohafazat / Table 4.11 - Industrial permits by type of decision and Mohafazat -  / جدول رقم 4.11 - التراخيص الصناعية بموجب نوع القرار والمحافظة</t>
  </si>
  <si>
    <t>Tableau 4.12 - Permis industriels selon la catégorie et le Mohafazat / Table 4.12 - Industrial permits by category and Mohafazat -  / جدول رقم 4.12 - التراخيص الصناعية بموجب الفئة والمحافظة</t>
  </si>
  <si>
    <t>Tableau 4.12 - Permis industriels selon le type de décision et le la région industrielle / Table 4.12 - Industrial permits by type of decision and industrial region -  / جدول رقم 4.12 - التراخيص الصناعية بموجب نوع القرار والمنطقة الصناعية</t>
  </si>
  <si>
    <t>Tableau 4.13 - Permis industriels selon la catégorie et la région industrielle / Table 4.13 - Industrial permits by category and industrial region -  / جدول رقم 4.13 - التراخيص الصناعية بموجب الفئة والمنطقة الصناعية</t>
  </si>
  <si>
    <t>Tableau 4.14 - Permis industriels selon la catégorie et l'activité / Table 4.14 - Industrial permits by category and activity -  / جدول رقم 4.14 - التراخيص الصناعية بموجب الفئة والنشاط</t>
  </si>
  <si>
    <t>Tableau 4.15 - Permis industriels selon l'activité et le Mohafazat / Table 4.15 - Industrial permits by activity and Mohafazat -  / جدول رقم 4.15 - التراخيص الصناعية بموجب النشاط والمحافظة</t>
  </si>
  <si>
    <t>Tableau 4.16 - Permis industriels selon l'activité et le type de décision / Table 4.16 - Industrial permits by activity and type of decision -  / جدول رقم 4.16 - التراخيص الصناعية بموجب النشاط ونوع القرار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</si>
</sst>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;[Red]#,##0"/>
    <numFmt numFmtId="221" formatCode="#,##0.000;[Red]#,##0.000"/>
    <numFmt numFmtId="222" formatCode="0.0000000000"/>
  </numFmts>
  <fonts count="58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sz val="7"/>
      <color indexed="8"/>
      <name val="Times New Roman"/>
      <family val="1"/>
    </font>
    <font>
      <sz val="9"/>
      <color indexed="10"/>
      <name val="Times New Roman"/>
      <family val="1"/>
    </font>
    <font>
      <sz val="7.5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left" vertical="center" readingOrder="1"/>
    </xf>
    <xf numFmtId="0" fontId="13" fillId="0" borderId="0" xfId="0" applyFont="1" applyFill="1" applyBorder="1" applyAlignment="1">
      <alignment vertical="center" textRotation="90" readingOrder="1"/>
    </xf>
    <xf numFmtId="0" fontId="18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172" fontId="6" fillId="0" borderId="0" xfId="0" applyNumberFormat="1" applyFont="1" applyFill="1" applyAlignment="1">
      <alignment vertical="center" readingOrder="1"/>
    </xf>
    <xf numFmtId="172" fontId="5" fillId="0" borderId="0" xfId="0" applyNumberFormat="1" applyFont="1" applyFill="1" applyAlignment="1">
      <alignment vertical="center" readingOrder="1"/>
    </xf>
    <xf numFmtId="0" fontId="8" fillId="0" borderId="0" xfId="0" applyFont="1" applyFill="1" applyBorder="1" applyAlignment="1">
      <alignment vertical="center" readingOrder="1"/>
    </xf>
    <xf numFmtId="172" fontId="11" fillId="0" borderId="0" xfId="0" applyNumberFormat="1" applyFont="1" applyFill="1" applyAlignment="1">
      <alignment vertical="center" readingOrder="1"/>
    </xf>
    <xf numFmtId="195" fontId="5" fillId="0" borderId="0" xfId="0" applyNumberFormat="1" applyFont="1" applyFill="1" applyAlignment="1">
      <alignment vertical="center" readingOrder="1"/>
    </xf>
    <xf numFmtId="0" fontId="21" fillId="0" borderId="0" xfId="0" applyFont="1" applyFill="1" applyAlignment="1">
      <alignment horizontal="center" vertical="center" readingOrder="1"/>
    </xf>
    <xf numFmtId="0" fontId="22" fillId="0" borderId="0" xfId="0" applyFont="1" applyFill="1" applyAlignment="1">
      <alignment vertical="center" readingOrder="1"/>
    </xf>
    <xf numFmtId="0" fontId="14" fillId="0" borderId="0" xfId="0" applyFont="1" applyFill="1" applyBorder="1" applyAlignment="1">
      <alignment horizontal="center" vertical="center" textRotation="90" readingOrder="1"/>
    </xf>
    <xf numFmtId="0" fontId="6" fillId="0" borderId="0" xfId="0" applyFont="1" applyFill="1" applyBorder="1" applyAlignment="1">
      <alignment horizontal="center" vertical="center" wrapText="1" readingOrder="1"/>
    </xf>
    <xf numFmtId="3" fontId="9" fillId="0" borderId="0" xfId="42" applyNumberFormat="1" applyFont="1" applyFill="1" applyBorder="1" applyAlignment="1">
      <alignment horizontal="right" vertical="center" readingOrder="1"/>
    </xf>
    <xf numFmtId="3" fontId="16" fillId="0" borderId="0" xfId="0" applyNumberFormat="1" applyFont="1" applyFill="1" applyBorder="1" applyAlignment="1">
      <alignment vertical="center" readingOrder="1"/>
    </xf>
    <xf numFmtId="3" fontId="9" fillId="0" borderId="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textRotation="90" wrapText="1" readingOrder="1"/>
    </xf>
    <xf numFmtId="191" fontId="16" fillId="0" borderId="10" xfId="42" applyNumberFormat="1" applyFont="1" applyFill="1" applyBorder="1" applyAlignment="1">
      <alignment horizontal="right" vertical="center" readingOrder="1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16" fillId="0" borderId="12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center" vertical="center" wrapText="1" readingOrder="1"/>
    </xf>
    <xf numFmtId="0" fontId="15" fillId="0" borderId="10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vertical="center"/>
    </xf>
    <xf numFmtId="3" fontId="16" fillId="0" borderId="12" xfId="0" applyNumberFormat="1" applyFont="1" applyFill="1" applyBorder="1" applyAlignment="1">
      <alignment vertical="center" readingOrder="1"/>
    </xf>
    <xf numFmtId="191" fontId="16" fillId="0" borderId="11" xfId="0" applyNumberFormat="1" applyFont="1" applyFill="1" applyBorder="1" applyAlignment="1">
      <alignment vertical="center" readingOrder="1"/>
    </xf>
    <xf numFmtId="191" fontId="16" fillId="0" borderId="10" xfId="0" applyNumberFormat="1" applyFont="1" applyFill="1" applyBorder="1" applyAlignment="1">
      <alignment vertical="center" readingOrder="1"/>
    </xf>
    <xf numFmtId="191" fontId="16" fillId="0" borderId="12" xfId="0" applyNumberFormat="1" applyFont="1" applyFill="1" applyBorder="1" applyAlignment="1">
      <alignment vertical="center" readingOrder="1"/>
    </xf>
    <xf numFmtId="191" fontId="16" fillId="0" borderId="14" xfId="0" applyNumberFormat="1" applyFont="1" applyFill="1" applyBorder="1" applyAlignment="1">
      <alignment vertical="center" readingOrder="1"/>
    </xf>
    <xf numFmtId="0" fontId="15" fillId="0" borderId="15" xfId="0" applyFont="1" applyFill="1" applyBorder="1" applyAlignment="1">
      <alignment horizontal="center" vertical="center" textRotation="90" wrapText="1" readingOrder="1"/>
    </xf>
    <xf numFmtId="0" fontId="9" fillId="0" borderId="11" xfId="42" applyNumberFormat="1" applyFont="1" applyFill="1" applyBorder="1" applyAlignment="1">
      <alignment horizontal="right" vertical="center" readingOrder="1"/>
    </xf>
    <xf numFmtId="0" fontId="9" fillId="0" borderId="12" xfId="42" applyNumberFormat="1" applyFont="1" applyFill="1" applyBorder="1" applyAlignment="1">
      <alignment horizontal="right" vertical="center" readingOrder="1"/>
    </xf>
    <xf numFmtId="0" fontId="9" fillId="0" borderId="14" xfId="42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8" fillId="0" borderId="10" xfId="0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wrapText="1" readingOrder="1"/>
    </xf>
    <xf numFmtId="0" fontId="6" fillId="0" borderId="12" xfId="0" applyFont="1" applyFill="1" applyBorder="1" applyAlignment="1">
      <alignment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vertical="center" readingOrder="1"/>
    </xf>
    <xf numFmtId="0" fontId="5" fillId="0" borderId="12" xfId="0" applyFont="1" applyFill="1" applyBorder="1" applyAlignment="1">
      <alignment horizontal="left" vertical="center" wrapText="1" readingOrder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horizontal="left" vertical="center" wrapText="1" readingOrder="1"/>
    </xf>
    <xf numFmtId="0" fontId="8" fillId="0" borderId="17" xfId="0" applyFont="1" applyFill="1" applyBorder="1" applyAlignment="1">
      <alignment horizontal="center" vertical="center" wrapText="1" readingOrder="1"/>
    </xf>
    <xf numFmtId="0" fontId="15" fillId="0" borderId="15" xfId="0" applyFont="1" applyFill="1" applyBorder="1" applyAlignment="1">
      <alignment horizontal="center" vertical="center" wrapText="1" readingOrder="1"/>
    </xf>
    <xf numFmtId="172" fontId="9" fillId="0" borderId="11" xfId="42" applyNumberFormat="1" applyFont="1" applyFill="1" applyBorder="1" applyAlignment="1">
      <alignment horizontal="right" vertical="center" readingOrder="1"/>
    </xf>
    <xf numFmtId="172" fontId="9" fillId="0" borderId="14" xfId="42" applyNumberFormat="1" applyFont="1" applyFill="1" applyBorder="1" applyAlignment="1">
      <alignment horizontal="right" vertical="center" readingOrder="1"/>
    </xf>
    <xf numFmtId="0" fontId="7" fillId="0" borderId="0" xfId="0" applyFont="1" applyFill="1" applyAlignment="1">
      <alignment horizontal="left" vertical="center" readingOrder="1"/>
    </xf>
    <xf numFmtId="172" fontId="9" fillId="0" borderId="12" xfId="42" applyNumberFormat="1" applyFont="1" applyFill="1" applyBorder="1" applyAlignment="1">
      <alignment horizontal="right" vertical="center" readingOrder="1"/>
    </xf>
    <xf numFmtId="0" fontId="15" fillId="0" borderId="18" xfId="0" applyFont="1" applyFill="1" applyBorder="1" applyAlignment="1">
      <alignment horizontal="center" vertical="center" wrapText="1" readingOrder="1"/>
    </xf>
    <xf numFmtId="3" fontId="16" fillId="0" borderId="10" xfId="42" applyNumberFormat="1" applyFont="1" applyFill="1" applyBorder="1" applyAlignment="1">
      <alignment horizontal="right" vertical="center" readingOrder="1"/>
    </xf>
    <xf numFmtId="0" fontId="15" fillId="0" borderId="0" xfId="0" applyFont="1" applyFill="1" applyBorder="1" applyAlignment="1">
      <alignment horizontal="center" vertical="center" textRotation="90" wrapText="1" readingOrder="1"/>
    </xf>
    <xf numFmtId="0" fontId="17" fillId="0" borderId="0" xfId="0" applyFont="1" applyFill="1" applyAlignment="1">
      <alignment vertical="center" readingOrder="1"/>
    </xf>
    <xf numFmtId="0" fontId="9" fillId="0" borderId="0" xfId="0" applyFont="1" applyFill="1" applyAlignment="1">
      <alignment vertical="center" readingOrder="1"/>
    </xf>
    <xf numFmtId="172" fontId="9" fillId="0" borderId="0" xfId="0" applyNumberFormat="1" applyFont="1" applyFill="1" applyAlignment="1">
      <alignment vertical="center" readingOrder="1"/>
    </xf>
    <xf numFmtId="191" fontId="9" fillId="0" borderId="0" xfId="42" applyNumberFormat="1" applyFont="1" applyFill="1" applyAlignment="1">
      <alignment vertical="center" readingOrder="1"/>
    </xf>
    <xf numFmtId="0" fontId="6" fillId="0" borderId="16" xfId="0" applyFont="1" applyFill="1" applyBorder="1" applyAlignment="1">
      <alignment horizontal="center" vertical="center" wrapText="1" readingOrder="1"/>
    </xf>
    <xf numFmtId="37" fontId="16" fillId="0" borderId="16" xfId="42" applyNumberFormat="1" applyFont="1" applyFill="1" applyBorder="1" applyAlignment="1">
      <alignment horizontal="right" vertical="center" readingOrder="1"/>
    </xf>
    <xf numFmtId="37" fontId="16" fillId="0" borderId="0" xfId="42" applyNumberFormat="1" applyFont="1" applyFill="1" applyBorder="1" applyAlignment="1">
      <alignment horizontal="right" vertical="center" readingOrder="1"/>
    </xf>
    <xf numFmtId="37" fontId="16" fillId="0" borderId="10" xfId="42" applyNumberFormat="1" applyFont="1" applyFill="1" applyBorder="1" applyAlignment="1">
      <alignment horizontal="right" vertical="center" readingOrder="1"/>
    </xf>
    <xf numFmtId="3" fontId="16" fillId="0" borderId="16" xfId="42" applyNumberFormat="1" applyFont="1" applyFill="1" applyBorder="1" applyAlignment="1">
      <alignment horizontal="right" vertical="center" readingOrder="1"/>
    </xf>
    <xf numFmtId="3" fontId="16" fillId="0" borderId="0" xfId="42" applyNumberFormat="1" applyFont="1" applyFill="1" applyBorder="1" applyAlignment="1">
      <alignment horizontal="right" vertical="center" readingOrder="1"/>
    </xf>
    <xf numFmtId="3" fontId="9" fillId="0" borderId="16" xfId="0" applyNumberFormat="1" applyFont="1" applyFill="1" applyBorder="1" applyAlignment="1">
      <alignment horizontal="right" vertical="center"/>
    </xf>
    <xf numFmtId="3" fontId="16" fillId="0" borderId="16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191" fontId="20" fillId="0" borderId="10" xfId="42" applyNumberFormat="1" applyFont="1" applyFill="1" applyBorder="1" applyAlignment="1">
      <alignment vertical="center" wrapText="1"/>
    </xf>
    <xf numFmtId="191" fontId="9" fillId="0" borderId="10" xfId="42" applyNumberFormat="1" applyFont="1" applyFill="1" applyBorder="1" applyAlignment="1">
      <alignment vertical="center" readingOrder="1"/>
    </xf>
    <xf numFmtId="0" fontId="6" fillId="0" borderId="12" xfId="0" applyFont="1" applyFill="1" applyBorder="1" applyAlignment="1">
      <alignment horizontal="left" vertical="center" readingOrder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 wrapText="1" readingOrder="1"/>
    </xf>
    <xf numFmtId="3" fontId="9" fillId="0" borderId="14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 readingOrder="1"/>
    </xf>
    <xf numFmtId="220" fontId="9" fillId="0" borderId="16" xfId="42" applyNumberFormat="1" applyFont="1" applyFill="1" applyBorder="1" applyAlignment="1">
      <alignment horizontal="right" vertical="center" readingOrder="1"/>
    </xf>
    <xf numFmtId="0" fontId="6" fillId="0" borderId="0" xfId="0" applyFont="1" applyFill="1" applyAlignment="1">
      <alignment horizontal="right" vertical="center" readingOrder="1"/>
    </xf>
    <xf numFmtId="0" fontId="5" fillId="0" borderId="0" xfId="0" applyFont="1" applyFill="1" applyAlignment="1">
      <alignment horizontal="right" vertical="center" readingOrder="1"/>
    </xf>
    <xf numFmtId="0" fontId="15" fillId="0" borderId="10" xfId="0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220" fontId="9" fillId="0" borderId="11" xfId="42" applyNumberFormat="1" applyFont="1" applyFill="1" applyBorder="1" applyAlignment="1">
      <alignment horizontal="right" vertical="center"/>
    </xf>
    <xf numFmtId="220" fontId="16" fillId="0" borderId="11" xfId="42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220" fontId="9" fillId="0" borderId="12" xfId="42" applyNumberFormat="1" applyFont="1" applyFill="1" applyBorder="1" applyAlignment="1">
      <alignment horizontal="right" vertical="center"/>
    </xf>
    <xf numFmtId="220" fontId="9" fillId="0" borderId="12" xfId="42" applyNumberFormat="1" applyFont="1" applyFill="1" applyBorder="1" applyAlignment="1">
      <alignment vertical="center"/>
    </xf>
    <xf numFmtId="220" fontId="16" fillId="0" borderId="12" xfId="42" applyNumberFormat="1" applyFont="1" applyFill="1" applyBorder="1" applyAlignment="1">
      <alignment horizontal="right" vertical="center"/>
    </xf>
    <xf numFmtId="220" fontId="9" fillId="0" borderId="12" xfId="42" applyNumberFormat="1" applyFont="1" applyFill="1" applyBorder="1" applyAlignment="1">
      <alignment horizontal="right" vertical="center" wrapText="1"/>
    </xf>
    <xf numFmtId="220" fontId="9" fillId="0" borderId="12" xfId="42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220" fontId="9" fillId="0" borderId="14" xfId="42" applyNumberFormat="1" applyFont="1" applyFill="1" applyBorder="1" applyAlignment="1">
      <alignment horizontal="right" vertical="center"/>
    </xf>
    <xf numFmtId="220" fontId="9" fillId="0" borderId="14" xfId="42" applyNumberFormat="1" applyFont="1" applyFill="1" applyBorder="1" applyAlignment="1">
      <alignment vertical="center"/>
    </xf>
    <xf numFmtId="220" fontId="16" fillId="0" borderId="10" xfId="42" applyNumberFormat="1" applyFont="1" applyFill="1" applyBorder="1" applyAlignment="1">
      <alignment horizontal="right" vertical="center"/>
    </xf>
    <xf numFmtId="220" fontId="16" fillId="0" borderId="14" xfId="4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readingOrder="1"/>
    </xf>
    <xf numFmtId="220" fontId="9" fillId="0" borderId="0" xfId="42" applyNumberFormat="1" applyFont="1" applyFill="1" applyBorder="1" applyAlignment="1">
      <alignment horizontal="right" vertical="center" readingOrder="1"/>
    </xf>
    <xf numFmtId="0" fontId="8" fillId="0" borderId="19" xfId="0" applyFont="1" applyFill="1" applyBorder="1" applyAlignment="1">
      <alignment vertical="center" readingOrder="1"/>
    </xf>
    <xf numFmtId="0" fontId="6" fillId="0" borderId="19" xfId="0" applyFont="1" applyFill="1" applyBorder="1" applyAlignment="1">
      <alignment vertical="center" readingOrder="1"/>
    </xf>
    <xf numFmtId="172" fontId="6" fillId="0" borderId="19" xfId="0" applyNumberFormat="1" applyFont="1" applyFill="1" applyBorder="1" applyAlignment="1">
      <alignment vertical="center" readingOrder="1"/>
    </xf>
    <xf numFmtId="172" fontId="15" fillId="0" borderId="20" xfId="0" applyNumberFormat="1" applyFont="1" applyFill="1" applyBorder="1" applyAlignment="1">
      <alignment horizontal="center" vertical="center" readingOrder="1"/>
    </xf>
    <xf numFmtId="0" fontId="8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 readingOrder="1"/>
    </xf>
    <xf numFmtId="3" fontId="6" fillId="0" borderId="22" xfId="0" applyNumberFormat="1" applyFont="1" applyFill="1" applyBorder="1" applyAlignment="1">
      <alignment vertical="center" wrapText="1" readingOrder="1"/>
    </xf>
    <xf numFmtId="3" fontId="6" fillId="0" borderId="23" xfId="0" applyNumberFormat="1" applyFont="1" applyFill="1" applyBorder="1" applyAlignment="1">
      <alignment vertical="center" wrapText="1" readingOrder="1"/>
    </xf>
    <xf numFmtId="3" fontId="6" fillId="0" borderId="23" xfId="0" applyNumberFormat="1" applyFont="1" applyFill="1" applyBorder="1" applyAlignment="1">
      <alignment horizontal="left" vertical="center" wrapText="1" readingOrder="1"/>
    </xf>
    <xf numFmtId="3" fontId="6" fillId="0" borderId="24" xfId="0" applyNumberFormat="1" applyFont="1" applyFill="1" applyBorder="1" applyAlignment="1">
      <alignment vertical="center" wrapText="1" readingOrder="1"/>
    </xf>
    <xf numFmtId="3" fontId="19" fillId="0" borderId="2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 readingOrder="1"/>
    </xf>
    <xf numFmtId="0" fontId="6" fillId="0" borderId="23" xfId="0" applyFont="1" applyFill="1" applyBorder="1" applyAlignment="1">
      <alignment horizontal="left" vertical="center" wrapText="1" readingOrder="1"/>
    </xf>
    <xf numFmtId="0" fontId="6" fillId="0" borderId="25" xfId="0" applyFont="1" applyFill="1" applyBorder="1" applyAlignment="1">
      <alignment horizontal="left" vertical="center" wrapText="1" readingOrder="1"/>
    </xf>
    <xf numFmtId="0" fontId="19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 readingOrder="1"/>
    </xf>
    <xf numFmtId="0" fontId="19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 readingOrder="1"/>
    </xf>
    <xf numFmtId="3" fontId="6" fillId="0" borderId="19" xfId="0" applyNumberFormat="1" applyFont="1" applyFill="1" applyBorder="1" applyAlignment="1">
      <alignment vertical="center" wrapText="1" readingOrder="1"/>
    </xf>
    <xf numFmtId="0" fontId="15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 readingOrder="1"/>
    </xf>
    <xf numFmtId="0" fontId="5" fillId="0" borderId="19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 readingOrder="1"/>
    </xf>
    <xf numFmtId="0" fontId="8" fillId="0" borderId="0" xfId="0" applyFont="1" applyFill="1" applyAlignment="1">
      <alignment horizontal="left" vertical="center" readingOrder="1"/>
    </xf>
    <xf numFmtId="0" fontId="0" fillId="0" borderId="0" xfId="0" applyFont="1" applyFill="1" applyAlignment="1">
      <alignment vertical="center" readingOrder="1"/>
    </xf>
    <xf numFmtId="0" fontId="8" fillId="0" borderId="17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 wrapText="1" readingOrder="1"/>
    </xf>
    <xf numFmtId="0" fontId="5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 wrapText="1" readingOrder="1"/>
    </xf>
    <xf numFmtId="3" fontId="9" fillId="0" borderId="27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vertical="center" wrapText="1" readingOrder="1"/>
    </xf>
    <xf numFmtId="3" fontId="9" fillId="0" borderId="29" xfId="0" applyNumberFormat="1" applyFont="1" applyFill="1" applyBorder="1" applyAlignment="1">
      <alignment horizontal="right" vertical="center"/>
    </xf>
    <xf numFmtId="3" fontId="9" fillId="0" borderId="30" xfId="0" applyNumberFormat="1" applyFont="1" applyFill="1" applyBorder="1" applyAlignment="1">
      <alignment horizontal="right" vertical="center"/>
    </xf>
    <xf numFmtId="3" fontId="9" fillId="0" borderId="31" xfId="0" applyNumberFormat="1" applyFont="1" applyFill="1" applyBorder="1" applyAlignment="1">
      <alignment horizontal="right" vertical="center"/>
    </xf>
    <xf numFmtId="3" fontId="9" fillId="0" borderId="32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vertical="center" wrapText="1" readingOrder="1"/>
    </xf>
    <xf numFmtId="3" fontId="6" fillId="0" borderId="12" xfId="0" applyNumberFormat="1" applyFont="1" applyFill="1" applyBorder="1" applyAlignment="1">
      <alignment vertical="center" wrapText="1" readingOrder="1"/>
    </xf>
    <xf numFmtId="3" fontId="6" fillId="0" borderId="12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readingOrder="1"/>
    </xf>
    <xf numFmtId="3" fontId="15" fillId="0" borderId="10" xfId="0" applyNumberFormat="1" applyFont="1" applyFill="1" applyBorder="1" applyAlignment="1">
      <alignment horizontal="right" vertical="center" wrapText="1" readingOrder="1"/>
    </xf>
    <xf numFmtId="0" fontId="15" fillId="0" borderId="18" xfId="0" applyFont="1" applyFill="1" applyBorder="1" applyAlignment="1">
      <alignment horizontal="right" vertical="center" wrapText="1" readingOrder="1"/>
    </xf>
    <xf numFmtId="185" fontId="16" fillId="0" borderId="10" xfId="64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85" fontId="16" fillId="0" borderId="11" xfId="64" applyNumberFormat="1" applyFont="1" applyFill="1" applyBorder="1" applyAlignment="1">
      <alignment horizontal="right" vertical="center"/>
    </xf>
    <xf numFmtId="185" fontId="16" fillId="0" borderId="12" xfId="64" applyNumberFormat="1" applyFont="1" applyFill="1" applyBorder="1" applyAlignment="1">
      <alignment horizontal="right" vertical="center"/>
    </xf>
    <xf numFmtId="185" fontId="16" fillId="0" borderId="14" xfId="64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185" fontId="16" fillId="0" borderId="17" xfId="64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85" fontId="16" fillId="0" borderId="0" xfId="64" applyNumberFormat="1" applyFont="1" applyFill="1" applyBorder="1" applyAlignment="1">
      <alignment vertical="center"/>
    </xf>
    <xf numFmtId="0" fontId="15" fillId="0" borderId="33" xfId="0" applyFont="1" applyFill="1" applyBorder="1" applyAlignment="1">
      <alignment horizontal="right" vertical="center" wrapText="1" readingOrder="1"/>
    </xf>
    <xf numFmtId="0" fontId="8" fillId="0" borderId="0" xfId="0" applyFont="1" applyFill="1" applyAlignment="1">
      <alignment horizontal="right" vertical="center" wrapText="1"/>
    </xf>
    <xf numFmtId="185" fontId="16" fillId="0" borderId="10" xfId="64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 readingOrder="1"/>
    </xf>
    <xf numFmtId="190" fontId="9" fillId="0" borderId="10" xfId="42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91" fontId="16" fillId="0" borderId="11" xfId="42" applyNumberFormat="1" applyFont="1" applyFill="1" applyBorder="1" applyAlignment="1">
      <alignment vertical="center"/>
    </xf>
    <xf numFmtId="191" fontId="16" fillId="0" borderId="12" xfId="42" applyNumberFormat="1" applyFont="1" applyFill="1" applyBorder="1" applyAlignment="1">
      <alignment vertical="center"/>
    </xf>
    <xf numFmtId="191" fontId="16" fillId="0" borderId="14" xfId="42" applyNumberFormat="1" applyFont="1" applyFill="1" applyBorder="1" applyAlignment="1">
      <alignment vertical="center"/>
    </xf>
    <xf numFmtId="191" fontId="16" fillId="0" borderId="10" xfId="42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 wrapText="1" readingOrder="1"/>
    </xf>
    <xf numFmtId="3" fontId="15" fillId="0" borderId="15" xfId="0" applyNumberFormat="1" applyFont="1" applyFill="1" applyBorder="1" applyAlignment="1">
      <alignment horizontal="right" vertical="center" wrapText="1" readingOrder="1"/>
    </xf>
    <xf numFmtId="0" fontId="15" fillId="0" borderId="15" xfId="0" applyFont="1" applyFill="1" applyBorder="1" applyAlignment="1">
      <alignment horizontal="right" vertical="center" wrapText="1" readingOrder="1"/>
    </xf>
    <xf numFmtId="185" fontId="16" fillId="0" borderId="13" xfId="64" applyNumberFormat="1" applyFont="1" applyFill="1" applyBorder="1" applyAlignment="1">
      <alignment horizontal="right" vertical="center"/>
    </xf>
    <xf numFmtId="191" fontId="9" fillId="0" borderId="0" xfId="42" applyNumberFormat="1" applyFont="1" applyFill="1" applyAlignment="1">
      <alignment vertical="center"/>
    </xf>
    <xf numFmtId="0" fontId="12" fillId="0" borderId="18" xfId="0" applyFont="1" applyBorder="1" applyAlignment="1">
      <alignment horizontal="center" vertical="center" readingOrder="1"/>
    </xf>
    <xf numFmtId="0" fontId="12" fillId="0" borderId="10" xfId="0" applyFont="1" applyBorder="1" applyAlignment="1">
      <alignment horizontal="center" vertical="center" readingOrder="1"/>
    </xf>
    <xf numFmtId="0" fontId="12" fillId="0" borderId="36" xfId="0" applyFont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readingOrder="1"/>
    </xf>
    <xf numFmtId="0" fontId="14" fillId="0" borderId="37" xfId="0" applyFont="1" applyFill="1" applyBorder="1" applyAlignment="1">
      <alignment horizontal="center" vertical="center" textRotation="90" readingOrder="1"/>
    </xf>
    <xf numFmtId="0" fontId="14" fillId="0" borderId="38" xfId="0" applyFont="1" applyFill="1" applyBorder="1" applyAlignment="1">
      <alignment horizontal="center" vertical="center" textRotation="90" readingOrder="1"/>
    </xf>
    <xf numFmtId="0" fontId="14" fillId="0" borderId="39" xfId="0" applyFont="1" applyFill="1" applyBorder="1" applyAlignment="1">
      <alignment horizontal="center" vertical="center" textRotation="90" readingOrder="1"/>
    </xf>
    <xf numFmtId="0" fontId="8" fillId="0" borderId="17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readingOrder="1"/>
    </xf>
    <xf numFmtId="0" fontId="5" fillId="0" borderId="0" xfId="0" applyFont="1" applyFill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 readingOrder="1"/>
    </xf>
    <xf numFmtId="0" fontId="8" fillId="0" borderId="37" xfId="0" applyFont="1" applyFill="1" applyBorder="1" applyAlignment="1">
      <alignment horizontal="center" vertical="center" textRotation="90"/>
    </xf>
    <xf numFmtId="0" fontId="8" fillId="0" borderId="38" xfId="0" applyFont="1" applyFill="1" applyBorder="1" applyAlignment="1">
      <alignment horizontal="center" vertical="center" textRotation="90"/>
    </xf>
    <xf numFmtId="0" fontId="8" fillId="0" borderId="39" xfId="0" applyFont="1" applyFill="1" applyBorder="1" applyAlignment="1">
      <alignment horizontal="center" vertical="center" textRotation="90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 readingOrder="1"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4" customWidth="1"/>
  </cols>
  <sheetData>
    <row r="1" spans="1:11" ht="26.25" thickBot="1">
      <c r="A1" s="248" t="s">
        <v>5</v>
      </c>
      <c r="B1" s="249"/>
      <c r="C1" s="249"/>
      <c r="D1" s="249"/>
      <c r="E1" s="249"/>
      <c r="F1" s="249"/>
      <c r="G1" s="249"/>
      <c r="H1" s="249"/>
      <c r="I1" s="249"/>
      <c r="J1" s="249"/>
      <c r="K1" s="250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V21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1.421875" style="41" customWidth="1"/>
    <col min="2" max="2" width="13.28125" style="132" customWidth="1"/>
    <col min="3" max="3" width="13.57421875" style="132" customWidth="1"/>
    <col min="4" max="4" width="14.140625" style="132" customWidth="1"/>
    <col min="5" max="5" width="16.7109375" style="132" customWidth="1"/>
    <col min="6" max="6" width="18.28125" style="132" customWidth="1"/>
    <col min="7" max="7" width="11.57421875" style="132" customWidth="1"/>
    <col min="8" max="8" width="9.140625" style="132" customWidth="1"/>
    <col min="9" max="9" width="14.8515625" style="132" customWidth="1"/>
    <col min="10" max="10" width="17.140625" style="132" customWidth="1"/>
    <col min="11" max="11" width="10.8515625" style="132" customWidth="1"/>
    <col min="12" max="12" width="13.28125" style="41" customWidth="1"/>
    <col min="13" max="13" width="14.57421875" style="41" customWidth="1"/>
    <col min="14" max="14" width="11.8515625" style="41" customWidth="1"/>
    <col min="15" max="15" width="12.421875" style="41" customWidth="1"/>
    <col min="16" max="239" width="9.140625" style="41" customWidth="1"/>
    <col min="240" max="16384" width="9.140625" style="112" customWidth="1"/>
  </cols>
  <sheetData>
    <row r="1" spans="1:256" s="1" customFormat="1" ht="19.5" customHeight="1">
      <c r="A1" s="2" t="s">
        <v>309</v>
      </c>
      <c r="B1" s="109"/>
      <c r="C1" s="110"/>
      <c r="D1" s="110"/>
      <c r="E1" s="110"/>
      <c r="F1" s="110"/>
      <c r="G1" s="110"/>
      <c r="H1" s="110"/>
      <c r="I1" s="110"/>
      <c r="J1" s="110"/>
      <c r="K1" s="110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1" customFormat="1" ht="12.75">
      <c r="A2" s="1" t="s">
        <v>40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1" customFormat="1" ht="12.75">
      <c r="A3" s="1" t="s">
        <v>84</v>
      </c>
      <c r="B3" s="109"/>
      <c r="C3" s="110"/>
      <c r="D3" s="110"/>
      <c r="E3" s="110"/>
      <c r="F3" s="110"/>
      <c r="G3" s="110"/>
      <c r="H3" s="110"/>
      <c r="I3" s="110"/>
      <c r="J3" s="110"/>
      <c r="K3" s="110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s="1" customFormat="1" ht="6.75" customHeight="1" thickBot="1">
      <c r="B4" s="109"/>
      <c r="C4" s="110"/>
      <c r="D4" s="110"/>
      <c r="E4" s="110"/>
      <c r="F4" s="110"/>
      <c r="G4" s="110"/>
      <c r="H4" s="110"/>
      <c r="I4" s="110"/>
      <c r="J4" s="110"/>
      <c r="K4" s="110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1" customFormat="1" ht="13.5" customHeight="1" thickBot="1">
      <c r="A5" s="252">
        <v>2012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6"/>
      <c r="M5" s="256"/>
      <c r="N5" s="256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1" customFormat="1" ht="48" thickBot="1">
      <c r="A6" s="172"/>
      <c r="B6" s="47" t="s">
        <v>6</v>
      </c>
      <c r="C6" s="47" t="s">
        <v>7</v>
      </c>
      <c r="D6" s="47" t="s">
        <v>8</v>
      </c>
      <c r="E6" s="47" t="s">
        <v>9</v>
      </c>
      <c r="F6" s="47" t="s">
        <v>10</v>
      </c>
      <c r="G6" s="47" t="s">
        <v>11</v>
      </c>
      <c r="H6" s="47" t="s">
        <v>52</v>
      </c>
      <c r="I6" s="47" t="s">
        <v>53</v>
      </c>
      <c r="J6" s="47" t="s">
        <v>54</v>
      </c>
      <c r="K6" s="47" t="s">
        <v>55</v>
      </c>
      <c r="L6" s="27" t="s">
        <v>56</v>
      </c>
      <c r="M6" s="27" t="s">
        <v>57</v>
      </c>
      <c r="N6" s="27" t="s">
        <v>162</v>
      </c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4" ht="12.75">
      <c r="A7" s="163" t="s">
        <v>58</v>
      </c>
      <c r="B7" s="164">
        <v>12</v>
      </c>
      <c r="C7" s="164">
        <v>11</v>
      </c>
      <c r="D7" s="164">
        <v>14</v>
      </c>
      <c r="E7" s="164">
        <v>26</v>
      </c>
      <c r="F7" s="164">
        <v>26</v>
      </c>
      <c r="G7" s="164">
        <v>28</v>
      </c>
      <c r="H7" s="164">
        <v>16</v>
      </c>
      <c r="I7" s="164">
        <v>17</v>
      </c>
      <c r="J7" s="164">
        <v>9</v>
      </c>
      <c r="K7" s="165">
        <v>22</v>
      </c>
      <c r="L7" s="177">
        <v>20</v>
      </c>
      <c r="M7" s="177">
        <v>21</v>
      </c>
      <c r="N7" s="224">
        <f>SUM(B7:M7)</f>
        <v>222</v>
      </c>
    </row>
    <row r="8" spans="1:14" ht="12.75">
      <c r="A8" s="222" t="s">
        <v>216</v>
      </c>
      <c r="B8" s="174">
        <v>1</v>
      </c>
      <c r="C8" s="174">
        <v>4</v>
      </c>
      <c r="D8" s="174">
        <v>2</v>
      </c>
      <c r="E8" s="174">
        <v>2</v>
      </c>
      <c r="F8" s="174">
        <v>5</v>
      </c>
      <c r="G8" s="174">
        <v>5</v>
      </c>
      <c r="H8" s="174">
        <v>0</v>
      </c>
      <c r="I8" s="174">
        <v>11</v>
      </c>
      <c r="J8" s="174">
        <v>3</v>
      </c>
      <c r="K8" s="180">
        <v>0</v>
      </c>
      <c r="L8" s="223">
        <v>6</v>
      </c>
      <c r="M8" s="223">
        <v>3</v>
      </c>
      <c r="N8" s="225">
        <f aca="true" t="shared" si="0" ref="N8:N13">SUM(B8:M8)</f>
        <v>42</v>
      </c>
    </row>
    <row r="9" spans="1:14" ht="12.75">
      <c r="A9" s="222" t="s">
        <v>0</v>
      </c>
      <c r="B9" s="174">
        <v>1</v>
      </c>
      <c r="C9" s="174">
        <v>3</v>
      </c>
      <c r="D9" s="174">
        <v>2</v>
      </c>
      <c r="E9" s="174">
        <v>4</v>
      </c>
      <c r="F9" s="174">
        <v>3</v>
      </c>
      <c r="G9" s="174">
        <v>5</v>
      </c>
      <c r="H9" s="174">
        <v>6</v>
      </c>
      <c r="I9" s="174">
        <v>4</v>
      </c>
      <c r="J9" s="174">
        <v>1</v>
      </c>
      <c r="K9" s="180">
        <v>4</v>
      </c>
      <c r="L9" s="223">
        <v>2</v>
      </c>
      <c r="M9" s="223">
        <v>3</v>
      </c>
      <c r="N9" s="225">
        <f t="shared" si="0"/>
        <v>38</v>
      </c>
    </row>
    <row r="10" spans="1:14" ht="12.75">
      <c r="A10" s="222" t="s">
        <v>63</v>
      </c>
      <c r="B10" s="174">
        <v>1</v>
      </c>
      <c r="C10" s="174">
        <v>3</v>
      </c>
      <c r="D10" s="174">
        <v>0</v>
      </c>
      <c r="E10" s="174">
        <v>2</v>
      </c>
      <c r="F10" s="174">
        <v>4</v>
      </c>
      <c r="G10" s="174">
        <v>1</v>
      </c>
      <c r="H10" s="174">
        <v>1</v>
      </c>
      <c r="I10" s="174">
        <v>3</v>
      </c>
      <c r="J10" s="174">
        <v>2</v>
      </c>
      <c r="K10" s="180">
        <v>4</v>
      </c>
      <c r="L10" s="223">
        <v>2</v>
      </c>
      <c r="M10" s="223">
        <v>0</v>
      </c>
      <c r="N10" s="225">
        <f t="shared" si="0"/>
        <v>23</v>
      </c>
    </row>
    <row r="11" spans="1:14" ht="12.75">
      <c r="A11" s="222" t="s">
        <v>277</v>
      </c>
      <c r="B11" s="174">
        <v>2</v>
      </c>
      <c r="C11" s="174">
        <v>1</v>
      </c>
      <c r="D11" s="174">
        <v>0</v>
      </c>
      <c r="E11" s="174">
        <v>0</v>
      </c>
      <c r="F11" s="174">
        <v>4</v>
      </c>
      <c r="G11" s="174">
        <v>2</v>
      </c>
      <c r="H11" s="174">
        <v>2</v>
      </c>
      <c r="I11" s="174">
        <v>0</v>
      </c>
      <c r="J11" s="174">
        <v>4</v>
      </c>
      <c r="K11" s="180">
        <v>0</v>
      </c>
      <c r="L11" s="223">
        <v>0</v>
      </c>
      <c r="M11" s="223">
        <v>1</v>
      </c>
      <c r="N11" s="225">
        <f t="shared" si="0"/>
        <v>16</v>
      </c>
    </row>
    <row r="12" spans="1:14" ht="13.5" thickBot="1">
      <c r="A12" s="112" t="s">
        <v>12</v>
      </c>
      <c r="B12" s="174">
        <v>1</v>
      </c>
      <c r="C12" s="174">
        <v>0</v>
      </c>
      <c r="D12" s="174">
        <v>1</v>
      </c>
      <c r="E12" s="174">
        <v>1</v>
      </c>
      <c r="F12" s="174">
        <v>0</v>
      </c>
      <c r="G12" s="174">
        <v>3</v>
      </c>
      <c r="H12" s="174">
        <v>0</v>
      </c>
      <c r="I12" s="174">
        <v>0</v>
      </c>
      <c r="J12" s="174">
        <v>0</v>
      </c>
      <c r="K12" s="180">
        <v>0</v>
      </c>
      <c r="L12" s="223">
        <v>0</v>
      </c>
      <c r="M12" s="223">
        <v>2</v>
      </c>
      <c r="N12" s="226">
        <f t="shared" si="0"/>
        <v>8</v>
      </c>
    </row>
    <row r="13" spans="1:14" ht="13.5" thickBot="1">
      <c r="A13" s="59" t="s">
        <v>13</v>
      </c>
      <c r="B13" s="171">
        <f>SUM(B7:B12)</f>
        <v>18</v>
      </c>
      <c r="C13" s="171">
        <f aca="true" t="shared" si="1" ref="C13:M13">SUM(C7:C12)</f>
        <v>22</v>
      </c>
      <c r="D13" s="171">
        <f t="shared" si="1"/>
        <v>19</v>
      </c>
      <c r="E13" s="171">
        <f t="shared" si="1"/>
        <v>35</v>
      </c>
      <c r="F13" s="171">
        <f t="shared" si="1"/>
        <v>42</v>
      </c>
      <c r="G13" s="171">
        <f t="shared" si="1"/>
        <v>44</v>
      </c>
      <c r="H13" s="171">
        <f t="shared" si="1"/>
        <v>25</v>
      </c>
      <c r="I13" s="171">
        <f t="shared" si="1"/>
        <v>35</v>
      </c>
      <c r="J13" s="171">
        <f t="shared" si="1"/>
        <v>19</v>
      </c>
      <c r="K13" s="171">
        <f t="shared" si="1"/>
        <v>30</v>
      </c>
      <c r="L13" s="171">
        <f t="shared" si="1"/>
        <v>30</v>
      </c>
      <c r="M13" s="171">
        <f t="shared" si="1"/>
        <v>30</v>
      </c>
      <c r="N13" s="227">
        <f t="shared" si="0"/>
        <v>349</v>
      </c>
    </row>
    <row r="14" spans="1:11" ht="12.75">
      <c r="A14" s="220"/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256" s="1" customFormat="1" ht="19.5" customHeight="1">
      <c r="A15" s="2" t="s">
        <v>310</v>
      </c>
      <c r="B15" s="109"/>
      <c r="C15" s="110"/>
      <c r="D15" s="110"/>
      <c r="E15" s="110"/>
      <c r="F15" s="110"/>
      <c r="G15" s="110"/>
      <c r="H15" s="110"/>
      <c r="I15" s="110"/>
      <c r="J15" s="110"/>
      <c r="K15" s="110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" customFormat="1" ht="12.75">
      <c r="A16" s="1" t="s">
        <v>40</v>
      </c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" customFormat="1" ht="12.75">
      <c r="A17" s="1" t="s">
        <v>84</v>
      </c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2:256" s="1" customFormat="1" ht="6.75" customHeight="1"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" customFormat="1" ht="13.5" customHeight="1" thickBot="1">
      <c r="A19" s="275">
        <v>2012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1" customFormat="1" ht="153.75" thickBot="1">
      <c r="A20" s="62" t="s">
        <v>209</v>
      </c>
      <c r="B20" s="162" t="s">
        <v>212</v>
      </c>
      <c r="C20" s="162" t="s">
        <v>210</v>
      </c>
      <c r="D20" s="162" t="s">
        <v>278</v>
      </c>
      <c r="E20" s="162" t="s">
        <v>215</v>
      </c>
      <c r="F20" s="162" t="s">
        <v>211</v>
      </c>
      <c r="G20" s="162" t="s">
        <v>213</v>
      </c>
      <c r="H20" s="162" t="s">
        <v>279</v>
      </c>
      <c r="I20" s="162" t="s">
        <v>280</v>
      </c>
      <c r="J20" s="162" t="s">
        <v>281</v>
      </c>
      <c r="K20" s="162" t="s">
        <v>13</v>
      </c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11" ht="12.75">
      <c r="A21" s="229">
        <v>4</v>
      </c>
      <c r="B21" s="164">
        <f>29+34</f>
        <v>63</v>
      </c>
      <c r="C21" s="164">
        <v>30</v>
      </c>
      <c r="D21" s="164">
        <v>14</v>
      </c>
      <c r="E21" s="164">
        <v>10</v>
      </c>
      <c r="F21" s="164">
        <v>4</v>
      </c>
      <c r="G21" s="164">
        <v>5</v>
      </c>
      <c r="H21" s="164">
        <v>4</v>
      </c>
      <c r="I21" s="164">
        <v>0</v>
      </c>
      <c r="J21" s="164">
        <v>0</v>
      </c>
      <c r="K21" s="165">
        <f>SUM(B21:J21)</f>
        <v>130</v>
      </c>
    </row>
    <row r="22" spans="1:11" ht="12.75">
      <c r="A22" s="230">
        <v>3</v>
      </c>
      <c r="B22" s="166">
        <f>27+21</f>
        <v>48</v>
      </c>
      <c r="C22" s="166">
        <f>16+21</f>
        <v>37</v>
      </c>
      <c r="D22" s="166">
        <v>12</v>
      </c>
      <c r="E22" s="166">
        <v>13</v>
      </c>
      <c r="F22" s="166">
        <v>8</v>
      </c>
      <c r="G22" s="166">
        <v>6</v>
      </c>
      <c r="H22" s="166">
        <v>2</v>
      </c>
      <c r="I22" s="166">
        <v>1</v>
      </c>
      <c r="J22" s="166">
        <v>0</v>
      </c>
      <c r="K22" s="167">
        <f>SUM(B22:J22)</f>
        <v>127</v>
      </c>
    </row>
    <row r="23" spans="1:11" ht="12.75">
      <c r="A23" s="230">
        <v>2</v>
      </c>
      <c r="B23" s="166">
        <v>1</v>
      </c>
      <c r="C23" s="166">
        <v>22</v>
      </c>
      <c r="D23" s="166">
        <v>9</v>
      </c>
      <c r="E23" s="166">
        <v>8</v>
      </c>
      <c r="F23" s="166">
        <v>17</v>
      </c>
      <c r="G23" s="166">
        <v>2</v>
      </c>
      <c r="H23" s="166">
        <v>3</v>
      </c>
      <c r="I23" s="166">
        <v>4</v>
      </c>
      <c r="J23" s="166">
        <v>1</v>
      </c>
      <c r="K23" s="167">
        <f>SUM(B23:J23)</f>
        <v>67</v>
      </c>
    </row>
    <row r="24" spans="1:11" ht="12.75">
      <c r="A24" s="230">
        <v>5</v>
      </c>
      <c r="B24" s="166">
        <v>9</v>
      </c>
      <c r="C24" s="166">
        <v>0</v>
      </c>
      <c r="D24" s="166">
        <v>6</v>
      </c>
      <c r="E24" s="166">
        <v>1</v>
      </c>
      <c r="F24" s="166">
        <v>2</v>
      </c>
      <c r="G24" s="166">
        <v>3</v>
      </c>
      <c r="H24" s="166">
        <v>0</v>
      </c>
      <c r="I24" s="166">
        <v>0</v>
      </c>
      <c r="J24" s="166">
        <v>0</v>
      </c>
      <c r="K24" s="167">
        <f>SUM(B24:J24)</f>
        <v>21</v>
      </c>
    </row>
    <row r="25" spans="1:11" ht="13.5" thickBot="1">
      <c r="A25" s="231">
        <v>1</v>
      </c>
      <c r="B25" s="168">
        <v>0</v>
      </c>
      <c r="C25" s="168">
        <v>1</v>
      </c>
      <c r="D25" s="168">
        <v>1</v>
      </c>
      <c r="E25" s="168">
        <v>0</v>
      </c>
      <c r="F25" s="168">
        <v>0</v>
      </c>
      <c r="G25" s="168">
        <v>0</v>
      </c>
      <c r="H25" s="168">
        <v>2</v>
      </c>
      <c r="I25" s="168">
        <v>0</v>
      </c>
      <c r="J25" s="168">
        <v>0</v>
      </c>
      <c r="K25" s="169">
        <f>SUM(B25:J25)</f>
        <v>4</v>
      </c>
    </row>
    <row r="26" spans="1:11" ht="13.5" thickBot="1">
      <c r="A26" s="170" t="s">
        <v>13</v>
      </c>
      <c r="B26" s="228">
        <f aca="true" t="shared" si="2" ref="B26:K26">SUM(B21:B25)</f>
        <v>121</v>
      </c>
      <c r="C26" s="171">
        <f t="shared" si="2"/>
        <v>90</v>
      </c>
      <c r="D26" s="171">
        <f t="shared" si="2"/>
        <v>42</v>
      </c>
      <c r="E26" s="171">
        <f t="shared" si="2"/>
        <v>32</v>
      </c>
      <c r="F26" s="171">
        <f t="shared" si="2"/>
        <v>31</v>
      </c>
      <c r="G26" s="171">
        <f t="shared" si="2"/>
        <v>16</v>
      </c>
      <c r="H26" s="171">
        <f t="shared" si="2"/>
        <v>11</v>
      </c>
      <c r="I26" s="171">
        <f t="shared" si="2"/>
        <v>5</v>
      </c>
      <c r="J26" s="171">
        <f t="shared" si="2"/>
        <v>1</v>
      </c>
      <c r="K26" s="171">
        <f t="shared" si="2"/>
        <v>349</v>
      </c>
    </row>
    <row r="27" ht="12.75">
      <c r="K27" s="133"/>
    </row>
    <row r="28" spans="1:256" s="1" customFormat="1" ht="19.5" customHeight="1">
      <c r="A28" s="2" t="s">
        <v>311</v>
      </c>
      <c r="B28" s="109"/>
      <c r="C28" s="110"/>
      <c r="D28" s="110"/>
      <c r="E28" s="110"/>
      <c r="F28" s="110"/>
      <c r="G28" s="110"/>
      <c r="H28" s="110"/>
      <c r="I28" s="110"/>
      <c r="J28" s="110"/>
      <c r="K28" s="110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" customFormat="1" ht="12.75">
      <c r="A29" s="1" t="s">
        <v>40</v>
      </c>
      <c r="B29" s="109"/>
      <c r="C29" s="110"/>
      <c r="D29" s="110"/>
      <c r="E29" s="110"/>
      <c r="F29" s="110"/>
      <c r="G29" s="110"/>
      <c r="H29" s="110"/>
      <c r="I29" s="110"/>
      <c r="J29" s="110"/>
      <c r="K29" s="110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1" customFormat="1" ht="12.75">
      <c r="A30" s="1" t="s">
        <v>84</v>
      </c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2:256" s="1" customFormat="1" ht="6.75" customHeight="1" thickBot="1">
      <c r="B31" s="109"/>
      <c r="C31" s="110"/>
      <c r="D31" s="110"/>
      <c r="E31" s="110"/>
      <c r="F31" s="110"/>
      <c r="G31" s="110"/>
      <c r="H31" s="110"/>
      <c r="I31" s="110"/>
      <c r="J31" s="110"/>
      <c r="K31" s="110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1" customFormat="1" ht="13.5" customHeight="1" thickBot="1">
      <c r="A32" s="252">
        <v>2012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1" customFormat="1" ht="153.75" thickBot="1">
      <c r="A33" s="172" t="s">
        <v>117</v>
      </c>
      <c r="B33" s="162" t="s">
        <v>212</v>
      </c>
      <c r="C33" s="162" t="s">
        <v>210</v>
      </c>
      <c r="D33" s="162" t="s">
        <v>214</v>
      </c>
      <c r="E33" s="162" t="s">
        <v>215</v>
      </c>
      <c r="F33" s="162" t="s">
        <v>211</v>
      </c>
      <c r="G33" s="162" t="s">
        <v>213</v>
      </c>
      <c r="H33" s="162" t="s">
        <v>279</v>
      </c>
      <c r="I33" s="162" t="s">
        <v>280</v>
      </c>
      <c r="J33" s="162" t="s">
        <v>281</v>
      </c>
      <c r="K33" s="162" t="s">
        <v>13</v>
      </c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11" ht="25.5">
      <c r="A34" s="118" t="s">
        <v>58</v>
      </c>
      <c r="B34" s="164">
        <f>53+49</f>
        <v>102</v>
      </c>
      <c r="C34" s="164">
        <v>38</v>
      </c>
      <c r="D34" s="164">
        <v>34</v>
      </c>
      <c r="E34" s="164">
        <v>21</v>
      </c>
      <c r="F34" s="164">
        <v>9</v>
      </c>
      <c r="G34" s="164">
        <v>12</v>
      </c>
      <c r="H34" s="164">
        <v>3</v>
      </c>
      <c r="I34" s="164">
        <v>3</v>
      </c>
      <c r="J34" s="164">
        <v>0</v>
      </c>
      <c r="K34" s="165">
        <f aca="true" t="shared" si="3" ref="K34:K40">SUM(B34:J34)</f>
        <v>222</v>
      </c>
    </row>
    <row r="35" spans="1:11" ht="12.75">
      <c r="A35" s="173" t="s">
        <v>0</v>
      </c>
      <c r="B35" s="174">
        <v>6</v>
      </c>
      <c r="C35" s="174">
        <f>13+9</f>
        <v>22</v>
      </c>
      <c r="D35" s="174">
        <v>1</v>
      </c>
      <c r="E35" s="174">
        <v>3</v>
      </c>
      <c r="F35" s="174">
        <v>4</v>
      </c>
      <c r="G35" s="174">
        <v>2</v>
      </c>
      <c r="H35" s="174">
        <v>3</v>
      </c>
      <c r="I35" s="174">
        <v>0</v>
      </c>
      <c r="J35" s="166">
        <v>0</v>
      </c>
      <c r="K35" s="167">
        <f t="shared" si="3"/>
        <v>41</v>
      </c>
    </row>
    <row r="36" spans="1:11" ht="12.75">
      <c r="A36" s="233" t="s">
        <v>216</v>
      </c>
      <c r="B36" s="174">
        <v>2</v>
      </c>
      <c r="C36" s="174">
        <v>16</v>
      </c>
      <c r="D36" s="174">
        <v>3</v>
      </c>
      <c r="E36" s="174">
        <v>4</v>
      </c>
      <c r="F36" s="174">
        <v>7</v>
      </c>
      <c r="G36" s="174">
        <v>0</v>
      </c>
      <c r="H36" s="174">
        <v>4</v>
      </c>
      <c r="I36" s="174">
        <v>2</v>
      </c>
      <c r="J36" s="166">
        <v>1</v>
      </c>
      <c r="K36" s="167">
        <f t="shared" si="3"/>
        <v>39</v>
      </c>
    </row>
    <row r="37" spans="1:11" ht="12.75">
      <c r="A37" s="173" t="s">
        <v>63</v>
      </c>
      <c r="B37" s="174">
        <v>2</v>
      </c>
      <c r="C37" s="174">
        <v>11</v>
      </c>
      <c r="D37" s="174">
        <v>1</v>
      </c>
      <c r="E37" s="174">
        <v>3</v>
      </c>
      <c r="F37" s="174">
        <v>5</v>
      </c>
      <c r="G37" s="174">
        <v>1</v>
      </c>
      <c r="H37" s="174">
        <v>0</v>
      </c>
      <c r="I37" s="174">
        <v>0</v>
      </c>
      <c r="J37" s="166">
        <v>0</v>
      </c>
      <c r="K37" s="167">
        <f t="shared" si="3"/>
        <v>23</v>
      </c>
    </row>
    <row r="38" spans="1:11" ht="18.75" customHeight="1">
      <c r="A38" s="121" t="s">
        <v>62</v>
      </c>
      <c r="B38" s="166">
        <v>4</v>
      </c>
      <c r="C38" s="166">
        <v>3</v>
      </c>
      <c r="D38" s="166">
        <v>2</v>
      </c>
      <c r="E38" s="166">
        <v>0</v>
      </c>
      <c r="F38" s="166">
        <v>5</v>
      </c>
      <c r="G38" s="166">
        <v>1</v>
      </c>
      <c r="H38" s="166">
        <v>1</v>
      </c>
      <c r="I38" s="166">
        <v>0</v>
      </c>
      <c r="J38" s="166">
        <v>0</v>
      </c>
      <c r="K38" s="167">
        <f t="shared" si="3"/>
        <v>16</v>
      </c>
    </row>
    <row r="39" spans="1:11" ht="13.5" thickBot="1">
      <c r="A39" s="175" t="s">
        <v>12</v>
      </c>
      <c r="B39" s="166">
        <v>5</v>
      </c>
      <c r="C39" s="166">
        <v>0</v>
      </c>
      <c r="D39" s="166">
        <v>1</v>
      </c>
      <c r="E39" s="166">
        <v>1</v>
      </c>
      <c r="F39" s="166">
        <v>1</v>
      </c>
      <c r="G39" s="166">
        <v>0</v>
      </c>
      <c r="H39" s="166">
        <v>0</v>
      </c>
      <c r="I39" s="166">
        <v>0</v>
      </c>
      <c r="J39" s="168">
        <v>0</v>
      </c>
      <c r="K39" s="169">
        <f t="shared" si="3"/>
        <v>8</v>
      </c>
    </row>
    <row r="40" spans="1:11" ht="13.5" thickBot="1">
      <c r="A40" s="59" t="s">
        <v>13</v>
      </c>
      <c r="B40" s="171">
        <f aca="true" t="shared" si="4" ref="B40:J40">SUM(B34:B39)</f>
        <v>121</v>
      </c>
      <c r="C40" s="171">
        <f t="shared" si="4"/>
        <v>90</v>
      </c>
      <c r="D40" s="171">
        <f t="shared" si="4"/>
        <v>42</v>
      </c>
      <c r="E40" s="171">
        <f t="shared" si="4"/>
        <v>32</v>
      </c>
      <c r="F40" s="171">
        <f t="shared" si="4"/>
        <v>31</v>
      </c>
      <c r="G40" s="171">
        <f t="shared" si="4"/>
        <v>16</v>
      </c>
      <c r="H40" s="171">
        <f t="shared" si="4"/>
        <v>11</v>
      </c>
      <c r="I40" s="171">
        <f t="shared" si="4"/>
        <v>5</v>
      </c>
      <c r="J40" s="171">
        <f t="shared" si="4"/>
        <v>1</v>
      </c>
      <c r="K40" s="171">
        <f t="shared" si="3"/>
        <v>349</v>
      </c>
    </row>
    <row r="42" spans="1:256" s="1" customFormat="1" ht="19.5" customHeight="1">
      <c r="A42" s="2" t="s">
        <v>312</v>
      </c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1" customFormat="1" ht="12.75">
      <c r="A43" s="1" t="s">
        <v>40</v>
      </c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1" customFormat="1" ht="12.75">
      <c r="A44" s="1" t="s">
        <v>84</v>
      </c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2:256" s="1" customFormat="1" ht="6.75" customHeight="1" thickBot="1"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1" customFormat="1" ht="13.5" customHeight="1" thickBot="1">
      <c r="A46" s="256">
        <v>2012</v>
      </c>
      <c r="B46" s="252"/>
      <c r="C46" s="252"/>
      <c r="D46" s="252"/>
      <c r="E46" s="252"/>
      <c r="F46" s="252"/>
      <c r="G46" s="252"/>
      <c r="H46" s="17"/>
      <c r="I46" s="17"/>
      <c r="J46" s="17"/>
      <c r="K46" s="1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1" customFormat="1" ht="13.5" thickBot="1">
      <c r="A47" s="218" t="s">
        <v>209</v>
      </c>
      <c r="B47" s="162">
        <v>1</v>
      </c>
      <c r="C47" s="162">
        <v>2</v>
      </c>
      <c r="D47" s="162">
        <v>3</v>
      </c>
      <c r="E47" s="162">
        <v>4</v>
      </c>
      <c r="F47" s="162">
        <v>5</v>
      </c>
      <c r="G47" s="162" t="s">
        <v>13</v>
      </c>
      <c r="H47" s="176"/>
      <c r="I47" s="176"/>
      <c r="J47" s="176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7" ht="21.75" customHeight="1">
      <c r="A48" s="118" t="s">
        <v>58</v>
      </c>
      <c r="B48" s="164">
        <v>1</v>
      </c>
      <c r="C48" s="164">
        <v>30</v>
      </c>
      <c r="D48" s="164">
        <v>89</v>
      </c>
      <c r="E48" s="164">
        <f>43*2</f>
        <v>86</v>
      </c>
      <c r="F48" s="164">
        <v>16</v>
      </c>
      <c r="G48" s="165">
        <f aca="true" t="shared" si="5" ref="G48:G53">SUM(B48:F48)</f>
        <v>222</v>
      </c>
    </row>
    <row r="49" spans="1:7" ht="13.5" customHeight="1">
      <c r="A49" s="121" t="s">
        <v>216</v>
      </c>
      <c r="B49" s="166">
        <v>3</v>
      </c>
      <c r="C49" s="166">
        <v>15</v>
      </c>
      <c r="D49" s="166">
        <v>15</v>
      </c>
      <c r="E49" s="166">
        <v>6</v>
      </c>
      <c r="F49" s="166">
        <v>0</v>
      </c>
      <c r="G49" s="167">
        <f t="shared" si="5"/>
        <v>39</v>
      </c>
    </row>
    <row r="50" spans="1:7" ht="12.75">
      <c r="A50" s="121" t="s">
        <v>0</v>
      </c>
      <c r="B50" s="166">
        <v>0</v>
      </c>
      <c r="C50" s="166">
        <v>7</v>
      </c>
      <c r="D50" s="166">
        <v>11</v>
      </c>
      <c r="E50" s="166">
        <v>22</v>
      </c>
      <c r="F50" s="166">
        <v>1</v>
      </c>
      <c r="G50" s="167">
        <f t="shared" si="5"/>
        <v>41</v>
      </c>
    </row>
    <row r="51" spans="1:7" ht="12.75">
      <c r="A51" s="121" t="s">
        <v>63</v>
      </c>
      <c r="B51" s="166">
        <v>0</v>
      </c>
      <c r="C51" s="166">
        <v>10</v>
      </c>
      <c r="D51" s="166">
        <v>9</v>
      </c>
      <c r="E51" s="166">
        <v>4</v>
      </c>
      <c r="F51" s="166">
        <v>0</v>
      </c>
      <c r="G51" s="167">
        <f t="shared" si="5"/>
        <v>23</v>
      </c>
    </row>
    <row r="52" spans="1:7" ht="15" customHeight="1">
      <c r="A52" s="121" t="s">
        <v>62</v>
      </c>
      <c r="B52" s="166">
        <v>0</v>
      </c>
      <c r="C52" s="166">
        <v>5</v>
      </c>
      <c r="D52" s="166">
        <v>3</v>
      </c>
      <c r="E52" s="166">
        <v>7</v>
      </c>
      <c r="F52" s="166">
        <v>1</v>
      </c>
      <c r="G52" s="167">
        <f t="shared" si="5"/>
        <v>16</v>
      </c>
    </row>
    <row r="53" spans="1:7" ht="13.5" thickBot="1">
      <c r="A53" s="127" t="s">
        <v>12</v>
      </c>
      <c r="B53" s="168">
        <v>0</v>
      </c>
      <c r="C53" s="168">
        <v>0</v>
      </c>
      <c r="D53" s="168">
        <v>0</v>
      </c>
      <c r="E53" s="168">
        <v>5</v>
      </c>
      <c r="F53" s="168">
        <v>3</v>
      </c>
      <c r="G53" s="169">
        <f t="shared" si="5"/>
        <v>8</v>
      </c>
    </row>
    <row r="54" spans="1:7" ht="13.5" thickBot="1">
      <c r="A54" s="170" t="s">
        <v>13</v>
      </c>
      <c r="B54" s="232">
        <f aca="true" t="shared" si="6" ref="B54:G54">SUM(B48:B53)</f>
        <v>4</v>
      </c>
      <c r="C54" s="232">
        <f t="shared" si="6"/>
        <v>67</v>
      </c>
      <c r="D54" s="232">
        <f t="shared" si="6"/>
        <v>127</v>
      </c>
      <c r="E54" s="232">
        <f t="shared" si="6"/>
        <v>130</v>
      </c>
      <c r="F54" s="232">
        <f t="shared" si="6"/>
        <v>21</v>
      </c>
      <c r="G54" s="232">
        <f t="shared" si="6"/>
        <v>349</v>
      </c>
    </row>
    <row r="56" spans="1:256" s="1" customFormat="1" ht="19.5" customHeight="1">
      <c r="A56" s="2" t="s">
        <v>313</v>
      </c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1" customFormat="1" ht="12.75">
      <c r="A57" s="1" t="s">
        <v>40</v>
      </c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1" customFormat="1" ht="12.75">
      <c r="A58" s="1" t="s">
        <v>84</v>
      </c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2:256" s="1" customFormat="1" ht="6.75" customHeight="1" thickBot="1"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1" customFormat="1" ht="13.5" customHeight="1" thickBot="1">
      <c r="A60" s="252">
        <v>2012</v>
      </c>
      <c r="B60" s="252"/>
      <c r="C60" s="252"/>
      <c r="D60" s="252"/>
      <c r="E60" s="252"/>
      <c r="F60" s="252"/>
      <c r="G60" s="252"/>
      <c r="H60" s="252"/>
      <c r="I60" s="252"/>
      <c r="J60" s="252"/>
      <c r="K60" s="1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1" customFormat="1" ht="153.75" thickBot="1">
      <c r="A61" s="172" t="s">
        <v>217</v>
      </c>
      <c r="B61" s="162" t="s">
        <v>212</v>
      </c>
      <c r="C61" s="162" t="s">
        <v>210</v>
      </c>
      <c r="D61" s="162" t="s">
        <v>214</v>
      </c>
      <c r="E61" s="162" t="s">
        <v>215</v>
      </c>
      <c r="F61" s="162" t="s">
        <v>211</v>
      </c>
      <c r="G61" s="162" t="s">
        <v>213</v>
      </c>
      <c r="H61" s="162" t="s">
        <v>279</v>
      </c>
      <c r="I61" s="162" t="s">
        <v>280</v>
      </c>
      <c r="J61" s="162" t="s">
        <v>13</v>
      </c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1" customFormat="1" ht="12.75">
      <c r="A62" s="118" t="s">
        <v>219</v>
      </c>
      <c r="B62" s="164">
        <v>13</v>
      </c>
      <c r="C62" s="164">
        <v>0</v>
      </c>
      <c r="D62" s="164">
        <v>3</v>
      </c>
      <c r="E62" s="164">
        <v>0</v>
      </c>
      <c r="F62" s="164">
        <v>0</v>
      </c>
      <c r="G62" s="164">
        <v>0</v>
      </c>
      <c r="H62" s="164">
        <v>0</v>
      </c>
      <c r="I62" s="164">
        <v>0</v>
      </c>
      <c r="J62" s="165">
        <f aca="true" t="shared" si="7" ref="J62:J89">SUM(B62:I62)</f>
        <v>16</v>
      </c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1" customFormat="1" ht="12.75">
      <c r="A63" s="121" t="s">
        <v>282</v>
      </c>
      <c r="B63" s="166">
        <v>6</v>
      </c>
      <c r="C63" s="166">
        <v>1</v>
      </c>
      <c r="D63" s="166">
        <v>1</v>
      </c>
      <c r="E63" s="166">
        <v>0</v>
      </c>
      <c r="F63" s="166">
        <v>0</v>
      </c>
      <c r="G63" s="166">
        <v>1</v>
      </c>
      <c r="H63" s="166">
        <v>0</v>
      </c>
      <c r="I63" s="166">
        <v>0</v>
      </c>
      <c r="J63" s="167">
        <f t="shared" si="7"/>
        <v>9</v>
      </c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1" customFormat="1" ht="12.75">
      <c r="A64" s="121" t="s">
        <v>229</v>
      </c>
      <c r="B64" s="166">
        <v>6</v>
      </c>
      <c r="C64" s="166">
        <v>2</v>
      </c>
      <c r="D64" s="166">
        <v>1</v>
      </c>
      <c r="E64" s="166">
        <v>0</v>
      </c>
      <c r="F64" s="166">
        <v>0</v>
      </c>
      <c r="G64" s="166">
        <v>0</v>
      </c>
      <c r="H64" s="166">
        <v>0</v>
      </c>
      <c r="I64" s="166">
        <v>0</v>
      </c>
      <c r="J64" s="167">
        <f t="shared" si="7"/>
        <v>9</v>
      </c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11" ht="12.75">
      <c r="A65" s="121" t="s">
        <v>220</v>
      </c>
      <c r="B65" s="166">
        <v>6</v>
      </c>
      <c r="C65" s="166">
        <v>0</v>
      </c>
      <c r="D65" s="166">
        <v>0</v>
      </c>
      <c r="E65" s="166">
        <v>1</v>
      </c>
      <c r="F65" s="166">
        <v>1</v>
      </c>
      <c r="G65" s="166">
        <v>0</v>
      </c>
      <c r="H65" s="166">
        <v>0</v>
      </c>
      <c r="I65" s="166">
        <v>0</v>
      </c>
      <c r="J65" s="167">
        <f t="shared" si="7"/>
        <v>8</v>
      </c>
      <c r="K65" s="41"/>
    </row>
    <row r="66" spans="1:11" ht="12.75">
      <c r="A66" s="121" t="s">
        <v>228</v>
      </c>
      <c r="B66" s="166">
        <v>1</v>
      </c>
      <c r="C66" s="166">
        <v>4</v>
      </c>
      <c r="D66" s="166">
        <v>2</v>
      </c>
      <c r="E66" s="166">
        <v>0</v>
      </c>
      <c r="F66" s="166">
        <v>0</v>
      </c>
      <c r="G66" s="166">
        <v>0</v>
      </c>
      <c r="H66" s="166">
        <v>0</v>
      </c>
      <c r="I66" s="166">
        <v>0</v>
      </c>
      <c r="J66" s="167">
        <f t="shared" si="7"/>
        <v>7</v>
      </c>
      <c r="K66" s="41"/>
    </row>
    <row r="67" spans="1:11" ht="17.25" customHeight="1">
      <c r="A67" s="233" t="s">
        <v>284</v>
      </c>
      <c r="B67" s="166">
        <v>4</v>
      </c>
      <c r="C67" s="166">
        <v>1</v>
      </c>
      <c r="D67" s="166">
        <v>0</v>
      </c>
      <c r="E67" s="166">
        <v>0</v>
      </c>
      <c r="F67" s="166">
        <v>0</v>
      </c>
      <c r="G67" s="166">
        <v>1</v>
      </c>
      <c r="H67" s="166">
        <v>0</v>
      </c>
      <c r="I67" s="166">
        <v>0</v>
      </c>
      <c r="J67" s="167">
        <f t="shared" si="7"/>
        <v>6</v>
      </c>
      <c r="K67" s="41"/>
    </row>
    <row r="68" spans="1:11" ht="12.75">
      <c r="A68" s="121" t="s">
        <v>218</v>
      </c>
      <c r="B68" s="166">
        <v>2</v>
      </c>
      <c r="C68" s="166">
        <v>0</v>
      </c>
      <c r="D68" s="166">
        <v>1</v>
      </c>
      <c r="E68" s="166">
        <v>2</v>
      </c>
      <c r="F68" s="166">
        <v>0</v>
      </c>
      <c r="G68" s="166">
        <v>0</v>
      </c>
      <c r="H68" s="166">
        <v>0</v>
      </c>
      <c r="I68" s="166">
        <v>1</v>
      </c>
      <c r="J68" s="167">
        <f t="shared" si="7"/>
        <v>6</v>
      </c>
      <c r="K68" s="41"/>
    </row>
    <row r="69" spans="1:11" ht="12.75">
      <c r="A69" s="233" t="s">
        <v>221</v>
      </c>
      <c r="B69" s="166">
        <v>4</v>
      </c>
      <c r="C69" s="166">
        <v>0</v>
      </c>
      <c r="D69" s="166">
        <v>1</v>
      </c>
      <c r="E69" s="166">
        <v>1</v>
      </c>
      <c r="F69" s="166">
        <v>0</v>
      </c>
      <c r="G69" s="166">
        <v>0</v>
      </c>
      <c r="H69" s="166">
        <v>0</v>
      </c>
      <c r="I69" s="166">
        <v>0</v>
      </c>
      <c r="J69" s="167">
        <f t="shared" si="7"/>
        <v>6</v>
      </c>
      <c r="K69" s="41"/>
    </row>
    <row r="70" spans="1:11" ht="12.75">
      <c r="A70" s="233" t="s">
        <v>287</v>
      </c>
      <c r="B70" s="166">
        <v>3</v>
      </c>
      <c r="C70" s="166">
        <v>1</v>
      </c>
      <c r="D70" s="166">
        <v>1</v>
      </c>
      <c r="E70" s="166">
        <v>1</v>
      </c>
      <c r="F70" s="166">
        <v>0</v>
      </c>
      <c r="G70" s="166">
        <v>0</v>
      </c>
      <c r="H70" s="166">
        <v>0</v>
      </c>
      <c r="I70" s="166">
        <v>0</v>
      </c>
      <c r="J70" s="167">
        <f t="shared" si="7"/>
        <v>6</v>
      </c>
      <c r="K70" s="41"/>
    </row>
    <row r="71" spans="1:11" ht="12.75">
      <c r="A71" s="121" t="s">
        <v>223</v>
      </c>
      <c r="B71" s="166">
        <v>1</v>
      </c>
      <c r="C71" s="166">
        <v>1</v>
      </c>
      <c r="D71" s="166">
        <v>0</v>
      </c>
      <c r="E71" s="166">
        <v>2</v>
      </c>
      <c r="F71" s="166">
        <v>1</v>
      </c>
      <c r="G71" s="166">
        <v>0</v>
      </c>
      <c r="H71" s="166">
        <v>0</v>
      </c>
      <c r="I71" s="166">
        <v>0</v>
      </c>
      <c r="J71" s="167">
        <f t="shared" si="7"/>
        <v>5</v>
      </c>
      <c r="K71" s="41"/>
    </row>
    <row r="72" spans="1:11" ht="12.75">
      <c r="A72" s="121" t="s">
        <v>1</v>
      </c>
      <c r="B72" s="166">
        <v>2</v>
      </c>
      <c r="C72" s="166">
        <v>0</v>
      </c>
      <c r="D72" s="166">
        <v>2</v>
      </c>
      <c r="E72" s="166">
        <v>0</v>
      </c>
      <c r="F72" s="166">
        <v>0</v>
      </c>
      <c r="G72" s="166">
        <v>0</v>
      </c>
      <c r="H72" s="166">
        <v>0</v>
      </c>
      <c r="I72" s="166">
        <v>0</v>
      </c>
      <c r="J72" s="167">
        <f t="shared" si="7"/>
        <v>4</v>
      </c>
      <c r="K72" s="41"/>
    </row>
    <row r="73" spans="1:11" ht="12.75">
      <c r="A73" s="121" t="s">
        <v>226</v>
      </c>
      <c r="B73" s="166">
        <v>1</v>
      </c>
      <c r="C73" s="166">
        <v>1</v>
      </c>
      <c r="D73" s="166">
        <v>0</v>
      </c>
      <c r="E73" s="166">
        <v>0</v>
      </c>
      <c r="F73" s="166">
        <v>1</v>
      </c>
      <c r="G73" s="166">
        <v>1</v>
      </c>
      <c r="H73" s="166">
        <v>0</v>
      </c>
      <c r="I73" s="166">
        <v>0</v>
      </c>
      <c r="J73" s="167">
        <f t="shared" si="7"/>
        <v>4</v>
      </c>
      <c r="K73" s="41"/>
    </row>
    <row r="74" spans="1:11" ht="25.5">
      <c r="A74" s="121" t="s">
        <v>224</v>
      </c>
      <c r="B74" s="166">
        <v>1</v>
      </c>
      <c r="C74" s="166">
        <v>1</v>
      </c>
      <c r="D74" s="166">
        <v>0</v>
      </c>
      <c r="E74" s="166">
        <v>0</v>
      </c>
      <c r="F74" s="166">
        <v>1</v>
      </c>
      <c r="G74" s="166">
        <v>0</v>
      </c>
      <c r="H74" s="166">
        <v>1</v>
      </c>
      <c r="I74" s="166">
        <v>0</v>
      </c>
      <c r="J74" s="167">
        <f t="shared" si="7"/>
        <v>4</v>
      </c>
      <c r="K74" s="41"/>
    </row>
    <row r="75" spans="1:11" ht="12.75">
      <c r="A75" s="233" t="s">
        <v>285</v>
      </c>
      <c r="B75" s="166">
        <v>0</v>
      </c>
      <c r="C75" s="166">
        <v>1</v>
      </c>
      <c r="D75" s="166">
        <v>0</v>
      </c>
      <c r="E75" s="166">
        <v>0</v>
      </c>
      <c r="F75" s="166">
        <v>1</v>
      </c>
      <c r="G75" s="166">
        <v>1</v>
      </c>
      <c r="H75" s="166">
        <v>1</v>
      </c>
      <c r="I75" s="166">
        <v>0</v>
      </c>
      <c r="J75" s="167">
        <f t="shared" si="7"/>
        <v>4</v>
      </c>
      <c r="K75" s="41"/>
    </row>
    <row r="76" spans="1:11" ht="14.25" customHeight="1">
      <c r="A76" s="121" t="s">
        <v>222</v>
      </c>
      <c r="B76" s="166">
        <v>2</v>
      </c>
      <c r="C76" s="166">
        <v>0</v>
      </c>
      <c r="D76" s="166">
        <v>1</v>
      </c>
      <c r="E76" s="166">
        <v>1</v>
      </c>
      <c r="F76" s="166">
        <v>0</v>
      </c>
      <c r="G76" s="166">
        <v>0</v>
      </c>
      <c r="H76" s="166">
        <v>0</v>
      </c>
      <c r="I76" s="166">
        <v>0</v>
      </c>
      <c r="J76" s="167">
        <f t="shared" si="7"/>
        <v>4</v>
      </c>
      <c r="K76" s="41"/>
    </row>
    <row r="77" spans="1:11" ht="14.25" customHeight="1">
      <c r="A77" s="121" t="s">
        <v>227</v>
      </c>
      <c r="B77" s="166">
        <v>3</v>
      </c>
      <c r="C77" s="166">
        <v>0</v>
      </c>
      <c r="D77" s="166">
        <v>1</v>
      </c>
      <c r="E77" s="166">
        <v>0</v>
      </c>
      <c r="F77" s="166">
        <v>0</v>
      </c>
      <c r="G77" s="166">
        <v>0</v>
      </c>
      <c r="H77" s="166">
        <v>0</v>
      </c>
      <c r="I77" s="166">
        <v>0</v>
      </c>
      <c r="J77" s="167">
        <f t="shared" si="7"/>
        <v>4</v>
      </c>
      <c r="K77" s="41"/>
    </row>
    <row r="78" spans="1:11" ht="14.25" customHeight="1">
      <c r="A78" s="121" t="s">
        <v>286</v>
      </c>
      <c r="B78" s="166">
        <v>2</v>
      </c>
      <c r="C78" s="166">
        <v>1</v>
      </c>
      <c r="D78" s="166">
        <v>0</v>
      </c>
      <c r="E78" s="166">
        <v>0</v>
      </c>
      <c r="F78" s="166">
        <v>1</v>
      </c>
      <c r="G78" s="166">
        <v>0</v>
      </c>
      <c r="H78" s="166">
        <v>0</v>
      </c>
      <c r="I78" s="166">
        <v>0</v>
      </c>
      <c r="J78" s="167">
        <f t="shared" si="7"/>
        <v>4</v>
      </c>
      <c r="K78" s="41"/>
    </row>
    <row r="79" spans="1:11" ht="14.25" customHeight="1">
      <c r="A79" s="121" t="s">
        <v>291</v>
      </c>
      <c r="B79" s="166">
        <v>2</v>
      </c>
      <c r="C79" s="166">
        <v>2</v>
      </c>
      <c r="D79" s="166">
        <v>0</v>
      </c>
      <c r="E79" s="166">
        <v>0</v>
      </c>
      <c r="F79" s="166">
        <v>0</v>
      </c>
      <c r="G79" s="166">
        <v>0</v>
      </c>
      <c r="H79" s="166">
        <v>0</v>
      </c>
      <c r="I79" s="166">
        <v>0</v>
      </c>
      <c r="J79" s="167">
        <f t="shared" si="7"/>
        <v>4</v>
      </c>
      <c r="K79" s="41"/>
    </row>
    <row r="80" spans="1:11" ht="14.25" customHeight="1">
      <c r="A80" s="121" t="s">
        <v>290</v>
      </c>
      <c r="B80" s="166">
        <v>1</v>
      </c>
      <c r="C80" s="166">
        <v>0</v>
      </c>
      <c r="D80" s="166">
        <v>1</v>
      </c>
      <c r="E80" s="166">
        <v>1</v>
      </c>
      <c r="F80" s="166">
        <v>0</v>
      </c>
      <c r="G80" s="166">
        <v>0</v>
      </c>
      <c r="H80" s="166">
        <v>0</v>
      </c>
      <c r="I80" s="166">
        <v>0</v>
      </c>
      <c r="J80" s="167">
        <f t="shared" si="7"/>
        <v>3</v>
      </c>
      <c r="K80" s="41"/>
    </row>
    <row r="81" spans="1:11" ht="14.25" customHeight="1">
      <c r="A81" s="121" t="s">
        <v>2</v>
      </c>
      <c r="B81" s="166">
        <v>1</v>
      </c>
      <c r="C81" s="166">
        <v>2</v>
      </c>
      <c r="D81" s="166">
        <v>0</v>
      </c>
      <c r="E81" s="166">
        <v>0</v>
      </c>
      <c r="F81" s="166">
        <v>0</v>
      </c>
      <c r="G81" s="166">
        <v>0</v>
      </c>
      <c r="H81" s="166">
        <v>0</v>
      </c>
      <c r="I81" s="166">
        <v>0</v>
      </c>
      <c r="J81" s="167">
        <f t="shared" si="7"/>
        <v>3</v>
      </c>
      <c r="K81" s="41"/>
    </row>
    <row r="82" spans="1:11" ht="14.25" customHeight="1">
      <c r="A82" s="121" t="s">
        <v>289</v>
      </c>
      <c r="B82" s="166">
        <v>0</v>
      </c>
      <c r="C82" s="166">
        <v>1</v>
      </c>
      <c r="D82" s="166">
        <v>0</v>
      </c>
      <c r="E82" s="166">
        <v>0</v>
      </c>
      <c r="F82" s="166">
        <v>0</v>
      </c>
      <c r="G82" s="166">
        <v>2</v>
      </c>
      <c r="H82" s="166">
        <v>0</v>
      </c>
      <c r="I82" s="166">
        <v>0</v>
      </c>
      <c r="J82" s="167">
        <f t="shared" si="7"/>
        <v>3</v>
      </c>
      <c r="K82" s="41"/>
    </row>
    <row r="83" spans="1:11" ht="12.75">
      <c r="A83" s="121" t="s">
        <v>231</v>
      </c>
      <c r="B83" s="166">
        <v>2</v>
      </c>
      <c r="C83" s="166">
        <v>0</v>
      </c>
      <c r="D83" s="166">
        <v>1</v>
      </c>
      <c r="E83" s="166">
        <v>0</v>
      </c>
      <c r="F83" s="166">
        <v>0</v>
      </c>
      <c r="G83" s="166">
        <v>0</v>
      </c>
      <c r="H83" s="166">
        <v>0</v>
      </c>
      <c r="I83" s="166">
        <v>0</v>
      </c>
      <c r="J83" s="167">
        <f t="shared" si="7"/>
        <v>3</v>
      </c>
      <c r="K83" s="41"/>
    </row>
    <row r="84" spans="1:11" ht="12.75">
      <c r="A84" s="121" t="s">
        <v>292</v>
      </c>
      <c r="B84" s="166">
        <v>1</v>
      </c>
      <c r="C84" s="166">
        <v>1</v>
      </c>
      <c r="D84" s="166">
        <v>0</v>
      </c>
      <c r="E84" s="166">
        <v>1</v>
      </c>
      <c r="F84" s="166">
        <v>0</v>
      </c>
      <c r="G84" s="166">
        <v>0</v>
      </c>
      <c r="H84" s="166">
        <v>0</v>
      </c>
      <c r="I84" s="166">
        <v>0</v>
      </c>
      <c r="J84" s="167">
        <f t="shared" si="7"/>
        <v>3</v>
      </c>
      <c r="K84" s="41"/>
    </row>
    <row r="85" spans="1:11" ht="12.75">
      <c r="A85" s="233" t="s">
        <v>288</v>
      </c>
      <c r="B85" s="166">
        <v>1</v>
      </c>
      <c r="C85" s="166">
        <v>1</v>
      </c>
      <c r="D85" s="166">
        <v>0</v>
      </c>
      <c r="E85" s="166">
        <v>0</v>
      </c>
      <c r="F85" s="166">
        <v>1</v>
      </c>
      <c r="G85" s="166">
        <v>0</v>
      </c>
      <c r="H85" s="166">
        <v>0</v>
      </c>
      <c r="I85" s="166">
        <v>0</v>
      </c>
      <c r="J85" s="167">
        <f t="shared" si="7"/>
        <v>3</v>
      </c>
      <c r="K85" s="41"/>
    </row>
    <row r="86" spans="1:11" ht="12.75">
      <c r="A86" s="121" t="s">
        <v>225</v>
      </c>
      <c r="B86" s="166">
        <v>1</v>
      </c>
      <c r="C86" s="166">
        <v>0</v>
      </c>
      <c r="D86" s="166">
        <v>1</v>
      </c>
      <c r="E86" s="166">
        <v>1</v>
      </c>
      <c r="F86" s="166">
        <v>0</v>
      </c>
      <c r="G86" s="166">
        <v>0</v>
      </c>
      <c r="H86" s="166">
        <v>0</v>
      </c>
      <c r="I86" s="166">
        <v>0</v>
      </c>
      <c r="J86" s="167">
        <f t="shared" si="7"/>
        <v>3</v>
      </c>
      <c r="K86" s="41"/>
    </row>
    <row r="87" spans="1:11" ht="12.75">
      <c r="A87" s="121" t="s">
        <v>232</v>
      </c>
      <c r="B87" s="166">
        <v>0</v>
      </c>
      <c r="C87" s="166">
        <v>0</v>
      </c>
      <c r="D87" s="166">
        <v>0</v>
      </c>
      <c r="E87" s="166">
        <v>0</v>
      </c>
      <c r="F87" s="166">
        <v>0</v>
      </c>
      <c r="G87" s="166">
        <v>3</v>
      </c>
      <c r="H87" s="166">
        <v>0</v>
      </c>
      <c r="I87" s="166">
        <v>0</v>
      </c>
      <c r="J87" s="167">
        <f t="shared" si="7"/>
        <v>3</v>
      </c>
      <c r="K87" s="41"/>
    </row>
    <row r="88" spans="1:11" ht="13.5" thickBot="1">
      <c r="A88" s="127" t="s">
        <v>283</v>
      </c>
      <c r="B88" s="168">
        <v>1</v>
      </c>
      <c r="C88" s="168">
        <v>0</v>
      </c>
      <c r="D88" s="168">
        <v>1</v>
      </c>
      <c r="E88" s="168">
        <v>0</v>
      </c>
      <c r="F88" s="168">
        <v>0</v>
      </c>
      <c r="G88" s="168">
        <v>0</v>
      </c>
      <c r="H88" s="168">
        <v>0</v>
      </c>
      <c r="I88" s="168">
        <v>0</v>
      </c>
      <c r="J88" s="169">
        <f t="shared" si="7"/>
        <v>2</v>
      </c>
      <c r="K88" s="41"/>
    </row>
    <row r="89" spans="1:11" ht="13.5" thickBot="1">
      <c r="A89" s="59" t="s">
        <v>13</v>
      </c>
      <c r="B89" s="171">
        <f>SUM(B62:B88)</f>
        <v>67</v>
      </c>
      <c r="C89" s="171">
        <f aca="true" t="shared" si="8" ref="C89:I89">SUM(C62:C88)</f>
        <v>21</v>
      </c>
      <c r="D89" s="171">
        <f t="shared" si="8"/>
        <v>18</v>
      </c>
      <c r="E89" s="171">
        <f t="shared" si="8"/>
        <v>11</v>
      </c>
      <c r="F89" s="171">
        <f t="shared" si="8"/>
        <v>7</v>
      </c>
      <c r="G89" s="171">
        <f t="shared" si="8"/>
        <v>9</v>
      </c>
      <c r="H89" s="171">
        <f t="shared" si="8"/>
        <v>2</v>
      </c>
      <c r="I89" s="171">
        <f t="shared" si="8"/>
        <v>1</v>
      </c>
      <c r="J89" s="171">
        <f t="shared" si="7"/>
        <v>136</v>
      </c>
      <c r="K89" s="41"/>
    </row>
    <row r="90" spans="2:11" ht="12.75">
      <c r="B90" s="174"/>
      <c r="C90" s="174"/>
      <c r="D90" s="174"/>
      <c r="E90" s="174"/>
      <c r="F90" s="174"/>
      <c r="G90" s="174"/>
      <c r="H90" s="174"/>
      <c r="I90" s="174"/>
      <c r="J90" s="174"/>
      <c r="K90" s="180"/>
    </row>
    <row r="92" spans="1:11" ht="18.75">
      <c r="A92" s="2" t="s">
        <v>314</v>
      </c>
      <c r="B92" s="109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1:11" ht="12.75">
      <c r="A93" s="1" t="s">
        <v>40</v>
      </c>
      <c r="B93" s="109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1:11" ht="12.75">
      <c r="A94" s="1" t="s">
        <v>84</v>
      </c>
      <c r="B94" s="109"/>
      <c r="C94" s="110"/>
      <c r="D94" s="110"/>
      <c r="E94" s="110"/>
      <c r="F94" s="110"/>
      <c r="G94" s="110"/>
      <c r="H94" s="110"/>
      <c r="I94" s="110"/>
      <c r="J94" s="110"/>
      <c r="K94" s="110"/>
    </row>
    <row r="95" spans="1:11" ht="13.5" thickBot="1">
      <c r="A95" s="1"/>
      <c r="B95" s="109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1:11" ht="13.5" thickBot="1">
      <c r="A96" s="252">
        <v>2012</v>
      </c>
      <c r="B96" s="252"/>
      <c r="C96" s="252"/>
      <c r="D96" s="252"/>
      <c r="E96" s="252"/>
      <c r="F96" s="252"/>
      <c r="G96" s="252"/>
      <c r="H96" s="17"/>
      <c r="I96" s="17"/>
      <c r="J96" s="17"/>
      <c r="K96" s="17"/>
    </row>
    <row r="97" spans="1:11" ht="13.5" thickBot="1">
      <c r="A97" s="183" t="s">
        <v>209</v>
      </c>
      <c r="B97" s="184">
        <v>1</v>
      </c>
      <c r="C97" s="184">
        <v>2</v>
      </c>
      <c r="D97" s="184">
        <v>3</v>
      </c>
      <c r="E97" s="184">
        <v>4</v>
      </c>
      <c r="F97" s="184">
        <v>5</v>
      </c>
      <c r="G97" s="184" t="s">
        <v>13</v>
      </c>
      <c r="H97" s="41"/>
      <c r="I97" s="41"/>
      <c r="J97" s="41"/>
      <c r="K97" s="41"/>
    </row>
    <row r="98" spans="1:11" ht="12.75">
      <c r="A98" s="118" t="s">
        <v>219</v>
      </c>
      <c r="B98" s="164">
        <v>0</v>
      </c>
      <c r="C98" s="164">
        <v>0</v>
      </c>
      <c r="D98" s="164">
        <v>8</v>
      </c>
      <c r="E98" s="164">
        <v>8</v>
      </c>
      <c r="F98" s="164">
        <v>0</v>
      </c>
      <c r="G98" s="235">
        <f aca="true" t="shared" si="9" ref="G98:G125">SUM(B98:F98)</f>
        <v>16</v>
      </c>
      <c r="H98" s="41"/>
      <c r="I98" s="41"/>
      <c r="J98" s="41"/>
      <c r="K98" s="41"/>
    </row>
    <row r="99" spans="1:11" ht="12.75">
      <c r="A99" s="121" t="s">
        <v>229</v>
      </c>
      <c r="B99" s="166">
        <v>0</v>
      </c>
      <c r="C99" s="166">
        <v>0</v>
      </c>
      <c r="D99" s="166">
        <v>1</v>
      </c>
      <c r="E99" s="166">
        <v>7</v>
      </c>
      <c r="F99" s="166">
        <v>1</v>
      </c>
      <c r="G99" s="236">
        <f t="shared" si="9"/>
        <v>9</v>
      </c>
      <c r="H99" s="41"/>
      <c r="I99" s="41"/>
      <c r="J99" s="41"/>
      <c r="K99" s="41"/>
    </row>
    <row r="100" spans="1:11" ht="12.75">
      <c r="A100" s="121" t="s">
        <v>294</v>
      </c>
      <c r="B100" s="166">
        <v>0</v>
      </c>
      <c r="C100" s="166">
        <v>1</v>
      </c>
      <c r="D100" s="166">
        <v>2</v>
      </c>
      <c r="E100" s="166">
        <v>5</v>
      </c>
      <c r="F100" s="166">
        <v>1</v>
      </c>
      <c r="G100" s="236">
        <f t="shared" si="9"/>
        <v>9</v>
      </c>
      <c r="H100" s="41"/>
      <c r="I100" s="41"/>
      <c r="J100" s="41"/>
      <c r="K100" s="41"/>
    </row>
    <row r="101" spans="1:11" ht="12.75">
      <c r="A101" s="121" t="s">
        <v>221</v>
      </c>
      <c r="B101" s="166">
        <v>0</v>
      </c>
      <c r="C101" s="166">
        <v>0</v>
      </c>
      <c r="D101" s="166">
        <v>3</v>
      </c>
      <c r="E101" s="166">
        <v>1</v>
      </c>
      <c r="F101" s="166">
        <v>4</v>
      </c>
      <c r="G101" s="236">
        <f t="shared" si="9"/>
        <v>8</v>
      </c>
      <c r="H101" s="41"/>
      <c r="I101" s="41"/>
      <c r="J101" s="41"/>
      <c r="K101" s="41"/>
    </row>
    <row r="102" spans="1:11" ht="12.75">
      <c r="A102" s="121" t="s">
        <v>220</v>
      </c>
      <c r="B102" s="166">
        <v>0</v>
      </c>
      <c r="C102" s="166">
        <v>0</v>
      </c>
      <c r="D102" s="166">
        <v>1</v>
      </c>
      <c r="E102" s="166">
        <v>6</v>
      </c>
      <c r="F102" s="166">
        <v>0</v>
      </c>
      <c r="G102" s="236">
        <f t="shared" si="9"/>
        <v>7</v>
      </c>
      <c r="H102" s="41"/>
      <c r="I102" s="41"/>
      <c r="J102" s="41"/>
      <c r="K102" s="41"/>
    </row>
    <row r="103" spans="1:11" ht="12.75">
      <c r="A103" s="121" t="s">
        <v>284</v>
      </c>
      <c r="B103" s="166">
        <v>0</v>
      </c>
      <c r="C103" s="166">
        <v>1</v>
      </c>
      <c r="D103" s="166">
        <v>3</v>
      </c>
      <c r="E103" s="166">
        <v>2</v>
      </c>
      <c r="F103" s="166">
        <v>0</v>
      </c>
      <c r="G103" s="236">
        <f t="shared" si="9"/>
        <v>6</v>
      </c>
      <c r="H103" s="41"/>
      <c r="I103" s="41"/>
      <c r="J103" s="41"/>
      <c r="K103" s="41"/>
    </row>
    <row r="104" spans="1:11" ht="12.75">
      <c r="A104" s="121" t="s">
        <v>218</v>
      </c>
      <c r="B104" s="166">
        <v>0</v>
      </c>
      <c r="C104" s="166">
        <v>2</v>
      </c>
      <c r="D104" s="166">
        <v>3</v>
      </c>
      <c r="E104" s="166">
        <v>0</v>
      </c>
      <c r="F104" s="166">
        <v>1</v>
      </c>
      <c r="G104" s="236">
        <f t="shared" si="9"/>
        <v>6</v>
      </c>
      <c r="H104" s="41"/>
      <c r="I104" s="41"/>
      <c r="J104" s="41"/>
      <c r="K104" s="41"/>
    </row>
    <row r="105" spans="1:11" ht="12.75">
      <c r="A105" s="121" t="s">
        <v>223</v>
      </c>
      <c r="B105" s="166">
        <v>0</v>
      </c>
      <c r="C105" s="166">
        <v>1</v>
      </c>
      <c r="D105" s="166">
        <v>2</v>
      </c>
      <c r="E105" s="166">
        <v>3</v>
      </c>
      <c r="F105" s="166">
        <v>0</v>
      </c>
      <c r="G105" s="236">
        <f t="shared" si="9"/>
        <v>6</v>
      </c>
      <c r="H105" s="41"/>
      <c r="I105" s="41"/>
      <c r="J105" s="41"/>
      <c r="K105" s="41"/>
    </row>
    <row r="106" spans="1:11" ht="12.75">
      <c r="A106" s="121" t="s">
        <v>228</v>
      </c>
      <c r="B106" s="166">
        <v>3</v>
      </c>
      <c r="C106" s="166">
        <v>1</v>
      </c>
      <c r="D106" s="166">
        <v>0</v>
      </c>
      <c r="E106" s="166">
        <v>1</v>
      </c>
      <c r="F106" s="166">
        <v>0</v>
      </c>
      <c r="G106" s="236">
        <f t="shared" si="9"/>
        <v>5</v>
      </c>
      <c r="H106" s="41"/>
      <c r="I106" s="41"/>
      <c r="J106" s="41"/>
      <c r="K106" s="41"/>
    </row>
    <row r="107" spans="1:11" ht="12.75">
      <c r="A107" s="233" t="s">
        <v>1</v>
      </c>
      <c r="B107" s="166">
        <v>0</v>
      </c>
      <c r="C107" s="166">
        <v>0</v>
      </c>
      <c r="D107" s="166">
        <v>0</v>
      </c>
      <c r="E107" s="166">
        <v>2</v>
      </c>
      <c r="F107" s="166">
        <v>2</v>
      </c>
      <c r="G107" s="236">
        <f t="shared" si="9"/>
        <v>4</v>
      </c>
      <c r="H107" s="41"/>
      <c r="I107" s="41"/>
      <c r="J107" s="41"/>
      <c r="K107" s="41"/>
    </row>
    <row r="108" spans="1:11" ht="12.75" customHeight="1">
      <c r="A108" s="121" t="s">
        <v>286</v>
      </c>
      <c r="B108" s="166">
        <v>0</v>
      </c>
      <c r="C108" s="166">
        <v>2</v>
      </c>
      <c r="D108" s="166">
        <v>2</v>
      </c>
      <c r="E108" s="166">
        <v>0</v>
      </c>
      <c r="F108" s="166">
        <v>0</v>
      </c>
      <c r="G108" s="236">
        <f t="shared" si="9"/>
        <v>4</v>
      </c>
      <c r="H108" s="41"/>
      <c r="I108" s="41"/>
      <c r="J108" s="41"/>
      <c r="K108" s="41"/>
    </row>
    <row r="109" spans="1:239" ht="12.75">
      <c r="A109" s="121" t="s">
        <v>293</v>
      </c>
      <c r="B109" s="166">
        <v>1</v>
      </c>
      <c r="C109" s="166">
        <v>3</v>
      </c>
      <c r="D109" s="166">
        <v>0</v>
      </c>
      <c r="E109" s="166">
        <v>0</v>
      </c>
      <c r="F109" s="166">
        <v>0</v>
      </c>
      <c r="G109" s="236">
        <f t="shared" si="9"/>
        <v>4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12"/>
      <c r="CF109" s="112"/>
      <c r="CG109" s="112"/>
      <c r="CH109" s="112"/>
      <c r="CI109" s="112"/>
      <c r="CJ109" s="112"/>
      <c r="CK109" s="112"/>
      <c r="CL109" s="112"/>
      <c r="CM109" s="112"/>
      <c r="CN109" s="112"/>
      <c r="CO109" s="112"/>
      <c r="CP109" s="112"/>
      <c r="CQ109" s="112"/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2"/>
      <c r="DC109" s="112"/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2"/>
      <c r="DT109" s="112"/>
      <c r="DU109" s="112"/>
      <c r="DV109" s="112"/>
      <c r="DW109" s="112"/>
      <c r="DX109" s="112"/>
      <c r="DY109" s="112"/>
      <c r="DZ109" s="112"/>
      <c r="EA109" s="112"/>
      <c r="EB109" s="112"/>
      <c r="EC109" s="112"/>
      <c r="ED109" s="112"/>
      <c r="EE109" s="112"/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12"/>
      <c r="EU109" s="112"/>
      <c r="EV109" s="112"/>
      <c r="EW109" s="112"/>
      <c r="EX109" s="112"/>
      <c r="EY109" s="112"/>
      <c r="EZ109" s="112"/>
      <c r="FA109" s="112"/>
      <c r="FB109" s="112"/>
      <c r="FC109" s="112"/>
      <c r="FD109" s="112"/>
      <c r="FE109" s="112"/>
      <c r="FF109" s="112"/>
      <c r="FG109" s="112"/>
      <c r="FH109" s="112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S109" s="112"/>
      <c r="FT109" s="112"/>
      <c r="FU109" s="112"/>
      <c r="FV109" s="112"/>
      <c r="FW109" s="112"/>
      <c r="FX109" s="112"/>
      <c r="FY109" s="112"/>
      <c r="FZ109" s="112"/>
      <c r="GA109" s="112"/>
      <c r="GB109" s="112"/>
      <c r="GC109" s="112"/>
      <c r="GD109" s="112"/>
      <c r="GE109" s="112"/>
      <c r="GF109" s="112"/>
      <c r="GG109" s="112"/>
      <c r="GH109" s="112"/>
      <c r="GI109" s="112"/>
      <c r="GJ109" s="112"/>
      <c r="GK109" s="112"/>
      <c r="GL109" s="112"/>
      <c r="GM109" s="112"/>
      <c r="GN109" s="112"/>
      <c r="GO109" s="112"/>
      <c r="GP109" s="112"/>
      <c r="GQ109" s="112"/>
      <c r="GR109" s="112"/>
      <c r="GS109" s="112"/>
      <c r="GT109" s="112"/>
      <c r="GU109" s="112"/>
      <c r="GV109" s="112"/>
      <c r="GW109" s="112"/>
      <c r="GX109" s="112"/>
      <c r="GY109" s="112"/>
      <c r="GZ109" s="112"/>
      <c r="HA109" s="112"/>
      <c r="HB109" s="112"/>
      <c r="HC109" s="112"/>
      <c r="HD109" s="112"/>
      <c r="HE109" s="112"/>
      <c r="HF109" s="112"/>
      <c r="HG109" s="112"/>
      <c r="HH109" s="112"/>
      <c r="HI109" s="112"/>
      <c r="HJ109" s="112"/>
      <c r="HK109" s="112"/>
      <c r="HL109" s="112"/>
      <c r="HM109" s="112"/>
      <c r="HN109" s="112"/>
      <c r="HO109" s="112"/>
      <c r="HP109" s="112"/>
      <c r="HQ109" s="112"/>
      <c r="HR109" s="112"/>
      <c r="HS109" s="112"/>
      <c r="HT109" s="112"/>
      <c r="HU109" s="112"/>
      <c r="HV109" s="112"/>
      <c r="HW109" s="112"/>
      <c r="HX109" s="112"/>
      <c r="HY109" s="112"/>
      <c r="HZ109" s="112"/>
      <c r="IA109" s="112"/>
      <c r="IB109" s="112"/>
      <c r="IC109" s="112"/>
      <c r="ID109" s="112"/>
      <c r="IE109" s="112"/>
    </row>
    <row r="110" spans="1:256" s="234" customFormat="1" ht="12.75">
      <c r="A110" s="121" t="s">
        <v>226</v>
      </c>
      <c r="B110" s="166">
        <v>0</v>
      </c>
      <c r="C110" s="166">
        <v>0</v>
      </c>
      <c r="D110" s="166">
        <v>2</v>
      </c>
      <c r="E110" s="166">
        <v>2</v>
      </c>
      <c r="F110" s="166">
        <v>0</v>
      </c>
      <c r="G110" s="236">
        <f t="shared" si="9"/>
        <v>4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  <c r="FH110" s="112"/>
      <c r="FI110" s="112"/>
      <c r="FJ110" s="112"/>
      <c r="FK110" s="112"/>
      <c r="FL110" s="112"/>
      <c r="FM110" s="112"/>
      <c r="FN110" s="112"/>
      <c r="FO110" s="112"/>
      <c r="FP110" s="112"/>
      <c r="FQ110" s="112"/>
      <c r="FR110" s="112"/>
      <c r="FS110" s="112"/>
      <c r="FT110" s="112"/>
      <c r="FU110" s="112"/>
      <c r="FV110" s="112"/>
      <c r="FW110" s="112"/>
      <c r="FX110" s="112"/>
      <c r="FY110" s="112"/>
      <c r="FZ110" s="112"/>
      <c r="GA110" s="112"/>
      <c r="GB110" s="112"/>
      <c r="GC110" s="112"/>
      <c r="GD110" s="112"/>
      <c r="GE110" s="112"/>
      <c r="GF110" s="112"/>
      <c r="GG110" s="112"/>
      <c r="GH110" s="112"/>
      <c r="GI110" s="112"/>
      <c r="GJ110" s="112"/>
      <c r="GK110" s="112"/>
      <c r="GL110" s="112"/>
      <c r="GM110" s="112"/>
      <c r="GN110" s="112"/>
      <c r="GO110" s="112"/>
      <c r="GP110" s="112"/>
      <c r="GQ110" s="112"/>
      <c r="GR110" s="112"/>
      <c r="GS110" s="112"/>
      <c r="GT110" s="112"/>
      <c r="GU110" s="112"/>
      <c r="GV110" s="112"/>
      <c r="GW110" s="112"/>
      <c r="GX110" s="112"/>
      <c r="GY110" s="112"/>
      <c r="GZ110" s="112"/>
      <c r="HA110" s="112"/>
      <c r="HB110" s="112"/>
      <c r="HC110" s="112"/>
      <c r="HD110" s="112"/>
      <c r="HE110" s="112"/>
      <c r="HF110" s="112"/>
      <c r="HG110" s="112"/>
      <c r="HH110" s="112"/>
      <c r="HI110" s="112"/>
      <c r="HJ110" s="112"/>
      <c r="HK110" s="112"/>
      <c r="HL110" s="112"/>
      <c r="HM110" s="112"/>
      <c r="HN110" s="112"/>
      <c r="HO110" s="112"/>
      <c r="HP110" s="112"/>
      <c r="HQ110" s="112"/>
      <c r="HR110" s="112"/>
      <c r="HS110" s="112"/>
      <c r="HT110" s="112"/>
      <c r="HU110" s="112"/>
      <c r="HV110" s="112"/>
      <c r="HW110" s="112"/>
      <c r="HX110" s="112"/>
      <c r="HY110" s="112"/>
      <c r="HZ110" s="112"/>
      <c r="IA110" s="112"/>
      <c r="IB110" s="112"/>
      <c r="IC110" s="112"/>
      <c r="ID110" s="112"/>
      <c r="IE110" s="112"/>
      <c r="IF110" s="112"/>
      <c r="IG110" s="112"/>
      <c r="IH110" s="112"/>
      <c r="II110" s="112"/>
      <c r="IJ110" s="112"/>
      <c r="IK110" s="112"/>
      <c r="IL110" s="112"/>
      <c r="IM110" s="112"/>
      <c r="IN110" s="112"/>
      <c r="IO110" s="112"/>
      <c r="IP110" s="112"/>
      <c r="IQ110" s="112"/>
      <c r="IR110" s="112"/>
      <c r="IS110" s="112"/>
      <c r="IT110" s="112"/>
      <c r="IU110" s="112"/>
      <c r="IV110" s="112"/>
    </row>
    <row r="111" spans="1:11" ht="12.75">
      <c r="A111" s="121" t="s">
        <v>222</v>
      </c>
      <c r="B111" s="181">
        <v>0</v>
      </c>
      <c r="C111" s="181">
        <v>0</v>
      </c>
      <c r="D111" s="181">
        <v>2</v>
      </c>
      <c r="E111" s="181">
        <v>2</v>
      </c>
      <c r="F111" s="181">
        <v>0</v>
      </c>
      <c r="G111" s="236">
        <f t="shared" si="9"/>
        <v>4</v>
      </c>
      <c r="H111" s="41"/>
      <c r="I111" s="41"/>
      <c r="J111" s="41"/>
      <c r="K111" s="41"/>
    </row>
    <row r="112" spans="1:11" ht="12.75">
      <c r="A112" s="121" t="s">
        <v>227</v>
      </c>
      <c r="B112" s="166">
        <v>0</v>
      </c>
      <c r="C112" s="166">
        <v>0</v>
      </c>
      <c r="D112" s="166">
        <v>3</v>
      </c>
      <c r="E112" s="166">
        <v>0</v>
      </c>
      <c r="F112" s="166">
        <v>1</v>
      </c>
      <c r="G112" s="236">
        <f t="shared" si="9"/>
        <v>4</v>
      </c>
      <c r="H112" s="41"/>
      <c r="I112" s="41"/>
      <c r="J112" s="41"/>
      <c r="K112" s="41"/>
    </row>
    <row r="113" spans="1:11" ht="25.5">
      <c r="A113" s="121" t="s">
        <v>224</v>
      </c>
      <c r="B113" s="166">
        <v>0</v>
      </c>
      <c r="C113" s="166">
        <v>3</v>
      </c>
      <c r="D113" s="166">
        <v>0</v>
      </c>
      <c r="E113" s="166">
        <v>1</v>
      </c>
      <c r="F113" s="166">
        <v>0</v>
      </c>
      <c r="G113" s="236">
        <f t="shared" si="9"/>
        <v>4</v>
      </c>
      <c r="H113" s="41"/>
      <c r="I113" s="41"/>
      <c r="J113" s="41"/>
      <c r="K113" s="41"/>
    </row>
    <row r="114" spans="1:11" ht="12.75">
      <c r="A114" s="58" t="s">
        <v>2</v>
      </c>
      <c r="B114" s="181">
        <v>0</v>
      </c>
      <c r="C114" s="181">
        <v>0</v>
      </c>
      <c r="D114" s="181">
        <v>3</v>
      </c>
      <c r="E114" s="181">
        <v>0</v>
      </c>
      <c r="F114" s="181">
        <v>0</v>
      </c>
      <c r="G114" s="236">
        <f t="shared" si="9"/>
        <v>3</v>
      </c>
      <c r="H114" s="41"/>
      <c r="I114" s="41"/>
      <c r="J114" s="41"/>
      <c r="K114" s="41"/>
    </row>
    <row r="115" spans="1:11" ht="12.75">
      <c r="A115" s="233" t="s">
        <v>288</v>
      </c>
      <c r="B115" s="166">
        <v>0</v>
      </c>
      <c r="C115" s="166">
        <v>1</v>
      </c>
      <c r="D115" s="166">
        <v>0</v>
      </c>
      <c r="E115" s="166">
        <v>2</v>
      </c>
      <c r="F115" s="166">
        <v>0</v>
      </c>
      <c r="G115" s="236">
        <f t="shared" si="9"/>
        <v>3</v>
      </c>
      <c r="H115" s="41"/>
      <c r="I115" s="41"/>
      <c r="J115" s="41"/>
      <c r="K115" s="41"/>
    </row>
    <row r="116" spans="1:11" ht="12.75">
      <c r="A116" s="121" t="s">
        <v>283</v>
      </c>
      <c r="B116" s="166">
        <v>0</v>
      </c>
      <c r="C116" s="166">
        <v>0</v>
      </c>
      <c r="D116" s="166">
        <v>0</v>
      </c>
      <c r="E116" s="166">
        <v>2</v>
      </c>
      <c r="F116" s="166">
        <v>1</v>
      </c>
      <c r="G116" s="236">
        <f t="shared" si="9"/>
        <v>3</v>
      </c>
      <c r="H116" s="41"/>
      <c r="I116" s="41"/>
      <c r="J116" s="41"/>
      <c r="K116" s="41"/>
    </row>
    <row r="117" spans="1:11" ht="12.75">
      <c r="A117" s="121" t="s">
        <v>230</v>
      </c>
      <c r="B117" s="166">
        <v>0</v>
      </c>
      <c r="C117" s="166">
        <v>0</v>
      </c>
      <c r="D117" s="166">
        <v>2</v>
      </c>
      <c r="E117" s="166">
        <v>1</v>
      </c>
      <c r="F117" s="166">
        <v>0</v>
      </c>
      <c r="G117" s="236">
        <f t="shared" si="9"/>
        <v>3</v>
      </c>
      <c r="H117" s="41"/>
      <c r="I117" s="41"/>
      <c r="J117" s="41"/>
      <c r="K117" s="41"/>
    </row>
    <row r="118" spans="1:11" ht="12.75">
      <c r="A118" s="121" t="s">
        <v>231</v>
      </c>
      <c r="B118" s="166">
        <v>0</v>
      </c>
      <c r="C118" s="166">
        <v>0</v>
      </c>
      <c r="D118" s="166">
        <v>1</v>
      </c>
      <c r="E118" s="166">
        <v>1</v>
      </c>
      <c r="F118" s="166">
        <v>1</v>
      </c>
      <c r="G118" s="236">
        <f t="shared" si="9"/>
        <v>3</v>
      </c>
      <c r="H118" s="41"/>
      <c r="I118" s="41"/>
      <c r="J118" s="41"/>
      <c r="K118" s="41"/>
    </row>
    <row r="119" spans="1:11" ht="12.75">
      <c r="A119" s="121" t="s">
        <v>289</v>
      </c>
      <c r="B119" s="166">
        <v>0</v>
      </c>
      <c r="C119" s="166">
        <v>0</v>
      </c>
      <c r="D119" s="166">
        <v>1</v>
      </c>
      <c r="E119" s="166">
        <v>2</v>
      </c>
      <c r="F119" s="166">
        <v>0</v>
      </c>
      <c r="G119" s="236">
        <f t="shared" si="9"/>
        <v>3</v>
      </c>
      <c r="H119" s="41"/>
      <c r="I119" s="41"/>
      <c r="J119" s="41"/>
      <c r="K119" s="41"/>
    </row>
    <row r="120" spans="1:11" ht="12.75">
      <c r="A120" s="121" t="s">
        <v>292</v>
      </c>
      <c r="B120" s="181">
        <v>0</v>
      </c>
      <c r="C120" s="181">
        <v>1</v>
      </c>
      <c r="D120" s="181">
        <v>2</v>
      </c>
      <c r="E120" s="181">
        <v>0</v>
      </c>
      <c r="F120" s="181">
        <v>0</v>
      </c>
      <c r="G120" s="236">
        <f t="shared" si="9"/>
        <v>3</v>
      </c>
      <c r="H120" s="41"/>
      <c r="I120" s="41"/>
      <c r="J120" s="41"/>
      <c r="K120" s="41"/>
    </row>
    <row r="121" spans="1:11" ht="12.75">
      <c r="A121" s="121" t="s">
        <v>225</v>
      </c>
      <c r="B121" s="166">
        <v>0</v>
      </c>
      <c r="C121" s="166">
        <v>0</v>
      </c>
      <c r="D121" s="166">
        <v>1</v>
      </c>
      <c r="E121" s="166">
        <v>2</v>
      </c>
      <c r="F121" s="166">
        <v>0</v>
      </c>
      <c r="G121" s="236">
        <f t="shared" si="9"/>
        <v>3</v>
      </c>
      <c r="H121" s="41"/>
      <c r="I121" s="41"/>
      <c r="J121" s="41"/>
      <c r="K121" s="41"/>
    </row>
    <row r="122" spans="1:11" ht="12.75">
      <c r="A122" s="121" t="s">
        <v>232</v>
      </c>
      <c r="B122" s="166">
        <v>0</v>
      </c>
      <c r="C122" s="166">
        <v>0</v>
      </c>
      <c r="D122" s="166">
        <v>2</v>
      </c>
      <c r="E122" s="166">
        <v>1</v>
      </c>
      <c r="F122" s="166">
        <v>0</v>
      </c>
      <c r="G122" s="236">
        <f t="shared" si="9"/>
        <v>3</v>
      </c>
      <c r="H122" s="41"/>
      <c r="I122" s="41"/>
      <c r="J122" s="41"/>
      <c r="K122" s="41"/>
    </row>
    <row r="123" spans="1:11" ht="12.75">
      <c r="A123" s="121" t="s">
        <v>290</v>
      </c>
      <c r="B123" s="166">
        <v>0</v>
      </c>
      <c r="C123" s="166">
        <v>1</v>
      </c>
      <c r="D123" s="166">
        <v>0</v>
      </c>
      <c r="E123" s="166">
        <v>2</v>
      </c>
      <c r="F123" s="166">
        <v>0</v>
      </c>
      <c r="G123" s="236">
        <f t="shared" si="9"/>
        <v>3</v>
      </c>
      <c r="H123" s="41"/>
      <c r="I123" s="41"/>
      <c r="J123" s="41"/>
      <c r="K123" s="41"/>
    </row>
    <row r="124" spans="1:11" ht="13.5" thickBot="1">
      <c r="A124" s="238" t="s">
        <v>287</v>
      </c>
      <c r="B124" s="182">
        <v>0</v>
      </c>
      <c r="C124" s="182">
        <v>0</v>
      </c>
      <c r="D124" s="182">
        <v>0</v>
      </c>
      <c r="E124" s="182">
        <v>2</v>
      </c>
      <c r="F124" s="182">
        <v>0</v>
      </c>
      <c r="G124" s="239">
        <f t="shared" si="9"/>
        <v>2</v>
      </c>
      <c r="H124" s="41"/>
      <c r="I124" s="41"/>
      <c r="J124" s="41"/>
      <c r="K124" s="41"/>
    </row>
    <row r="125" spans="1:11" ht="13.5" thickBot="1">
      <c r="A125" s="59" t="s">
        <v>13</v>
      </c>
      <c r="B125" s="171">
        <f>SUM(B98:B124)</f>
        <v>4</v>
      </c>
      <c r="C125" s="171">
        <f>SUM(C98:C124)</f>
        <v>17</v>
      </c>
      <c r="D125" s="171">
        <f>SUM(D98:D124)</f>
        <v>44</v>
      </c>
      <c r="E125" s="171">
        <f>SUM(E98:E124)</f>
        <v>55</v>
      </c>
      <c r="F125" s="171">
        <f>SUM(F98:F124)</f>
        <v>12</v>
      </c>
      <c r="G125" s="237">
        <f t="shared" si="9"/>
        <v>132</v>
      </c>
      <c r="H125" s="41"/>
      <c r="I125" s="41"/>
      <c r="J125" s="41"/>
      <c r="K125" s="41"/>
    </row>
    <row r="126" spans="8:11" ht="12.75">
      <c r="H126" s="41"/>
      <c r="I126" s="41"/>
      <c r="J126" s="41"/>
      <c r="K126" s="41"/>
    </row>
    <row r="127" spans="1:11" ht="18.75">
      <c r="A127" s="2" t="s">
        <v>315</v>
      </c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1:11" ht="12.75">
      <c r="A128" s="1" t="s">
        <v>40</v>
      </c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</row>
    <row r="129" spans="1:11" ht="12.75">
      <c r="A129" s="1" t="s">
        <v>84</v>
      </c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</row>
    <row r="130" spans="1:11" ht="13.5" thickBot="1">
      <c r="A130" s="1"/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</row>
    <row r="131" spans="1:11" ht="13.5" thickBot="1">
      <c r="A131" s="252">
        <v>2012</v>
      </c>
      <c r="B131" s="252"/>
      <c r="C131" s="252"/>
      <c r="D131" s="252"/>
      <c r="E131" s="252"/>
      <c r="F131" s="252"/>
      <c r="G131" s="252"/>
      <c r="H131" s="17"/>
      <c r="I131" s="17"/>
      <c r="J131" s="17"/>
      <c r="K131" s="17"/>
    </row>
    <row r="132" spans="1:11" ht="31.5" customHeight="1" thickBot="1">
      <c r="A132" s="183" t="s">
        <v>209</v>
      </c>
      <c r="B132" s="184">
        <v>1</v>
      </c>
      <c r="C132" s="184">
        <v>2</v>
      </c>
      <c r="D132" s="184">
        <v>3</v>
      </c>
      <c r="E132" s="184">
        <v>4</v>
      </c>
      <c r="F132" s="184">
        <v>5</v>
      </c>
      <c r="G132" s="184" t="s">
        <v>13</v>
      </c>
      <c r="H132" s="41"/>
      <c r="I132" s="41"/>
      <c r="J132" s="41"/>
      <c r="K132" s="41"/>
    </row>
    <row r="133" spans="1:11" ht="38.25">
      <c r="A133" s="118" t="s">
        <v>233</v>
      </c>
      <c r="B133" s="164">
        <v>1</v>
      </c>
      <c r="C133" s="164">
        <v>6</v>
      </c>
      <c r="D133" s="164">
        <v>21</v>
      </c>
      <c r="E133" s="164">
        <f>36+29</f>
        <v>65</v>
      </c>
      <c r="F133" s="164">
        <v>5</v>
      </c>
      <c r="G133" s="165">
        <f aca="true" t="shared" si="10" ref="G133:G153">SUM(B133:F133)</f>
        <v>98</v>
      </c>
      <c r="H133" s="41"/>
      <c r="I133" s="41"/>
      <c r="J133" s="41"/>
      <c r="K133" s="41"/>
    </row>
    <row r="134" spans="1:11" ht="25.5">
      <c r="A134" s="121" t="s">
        <v>234</v>
      </c>
      <c r="B134" s="166">
        <v>0</v>
      </c>
      <c r="C134" s="166">
        <v>29</v>
      </c>
      <c r="D134" s="166">
        <v>21</v>
      </c>
      <c r="E134" s="166">
        <v>2</v>
      </c>
      <c r="F134" s="166">
        <v>0</v>
      </c>
      <c r="G134" s="167">
        <f t="shared" si="10"/>
        <v>52</v>
      </c>
      <c r="H134" s="41"/>
      <c r="I134" s="41"/>
      <c r="J134" s="41"/>
      <c r="K134" s="41"/>
    </row>
    <row r="135" spans="1:11" ht="25.5">
      <c r="A135" s="121" t="s">
        <v>237</v>
      </c>
      <c r="B135" s="166">
        <v>2</v>
      </c>
      <c r="C135" s="166">
        <v>12</v>
      </c>
      <c r="D135" s="166">
        <v>21</v>
      </c>
      <c r="E135" s="166">
        <v>0</v>
      </c>
      <c r="F135" s="166">
        <v>0</v>
      </c>
      <c r="G135" s="167">
        <f t="shared" si="10"/>
        <v>35</v>
      </c>
      <c r="H135" s="41"/>
      <c r="I135" s="41"/>
      <c r="J135" s="41"/>
      <c r="K135" s="41"/>
    </row>
    <row r="136" spans="1:11" ht="38.25">
      <c r="A136" s="121" t="s">
        <v>236</v>
      </c>
      <c r="B136" s="166">
        <v>0</v>
      </c>
      <c r="C136" s="166">
        <v>0</v>
      </c>
      <c r="D136" s="166">
        <v>14</v>
      </c>
      <c r="E136" s="166">
        <v>16</v>
      </c>
      <c r="F136" s="166">
        <v>0</v>
      </c>
      <c r="G136" s="167">
        <f t="shared" si="10"/>
        <v>30</v>
      </c>
      <c r="H136" s="41"/>
      <c r="I136" s="41"/>
      <c r="J136" s="41"/>
      <c r="K136" s="41"/>
    </row>
    <row r="137" spans="1:11" ht="38.25">
      <c r="A137" s="121" t="s">
        <v>235</v>
      </c>
      <c r="B137" s="166">
        <v>0</v>
      </c>
      <c r="C137" s="166">
        <v>0</v>
      </c>
      <c r="D137" s="166">
        <v>17</v>
      </c>
      <c r="E137" s="166">
        <v>12</v>
      </c>
      <c r="F137" s="166">
        <v>0</v>
      </c>
      <c r="G137" s="167">
        <f t="shared" si="10"/>
        <v>29</v>
      </c>
      <c r="H137" s="41"/>
      <c r="I137" s="41"/>
      <c r="J137" s="41"/>
      <c r="K137" s="41"/>
    </row>
    <row r="138" spans="1:11" ht="38.25">
      <c r="A138" s="121" t="s">
        <v>245</v>
      </c>
      <c r="B138" s="166">
        <v>0</v>
      </c>
      <c r="C138" s="166">
        <v>17</v>
      </c>
      <c r="D138" s="166">
        <v>4</v>
      </c>
      <c r="E138" s="166">
        <v>0</v>
      </c>
      <c r="F138" s="166">
        <v>0</v>
      </c>
      <c r="G138" s="167">
        <f t="shared" si="10"/>
        <v>21</v>
      </c>
      <c r="H138" s="41"/>
      <c r="I138" s="41"/>
      <c r="J138" s="41"/>
      <c r="K138" s="41"/>
    </row>
    <row r="139" spans="1:11" ht="25.5">
      <c r="A139" s="121" t="s">
        <v>238</v>
      </c>
      <c r="B139" s="166">
        <v>0</v>
      </c>
      <c r="C139" s="166">
        <v>0</v>
      </c>
      <c r="D139" s="166">
        <v>19</v>
      </c>
      <c r="E139" s="166">
        <v>0</v>
      </c>
      <c r="F139" s="166">
        <v>0</v>
      </c>
      <c r="G139" s="167">
        <f t="shared" si="10"/>
        <v>19</v>
      </c>
      <c r="H139" s="41"/>
      <c r="I139" s="41"/>
      <c r="J139" s="41"/>
      <c r="K139" s="41"/>
    </row>
    <row r="140" spans="1:11" ht="38.25">
      <c r="A140" s="121" t="s">
        <v>240</v>
      </c>
      <c r="B140" s="166">
        <v>0</v>
      </c>
      <c r="C140" s="166">
        <v>0</v>
      </c>
      <c r="D140" s="166">
        <v>1</v>
      </c>
      <c r="E140" s="166">
        <v>4</v>
      </c>
      <c r="F140" s="166">
        <v>11</v>
      </c>
      <c r="G140" s="167">
        <f t="shared" si="10"/>
        <v>16</v>
      </c>
      <c r="H140" s="41"/>
      <c r="I140" s="41"/>
      <c r="J140" s="41"/>
      <c r="K140" s="41"/>
    </row>
    <row r="141" spans="1:11" ht="51">
      <c r="A141" s="121" t="s">
        <v>242</v>
      </c>
      <c r="B141" s="166">
        <v>0</v>
      </c>
      <c r="C141" s="166">
        <v>0</v>
      </c>
      <c r="D141" s="166">
        <v>0</v>
      </c>
      <c r="E141" s="166">
        <v>5</v>
      </c>
      <c r="F141" s="166">
        <v>4</v>
      </c>
      <c r="G141" s="167">
        <f t="shared" si="10"/>
        <v>9</v>
      </c>
      <c r="H141" s="41"/>
      <c r="I141" s="41"/>
      <c r="J141" s="41"/>
      <c r="K141" s="41"/>
    </row>
    <row r="142" spans="1:11" ht="51">
      <c r="A142" s="121" t="s">
        <v>241</v>
      </c>
      <c r="B142" s="166">
        <v>0</v>
      </c>
      <c r="C142" s="166">
        <v>0</v>
      </c>
      <c r="D142" s="166">
        <v>1</v>
      </c>
      <c r="E142" s="166">
        <v>6</v>
      </c>
      <c r="F142" s="166">
        <v>1</v>
      </c>
      <c r="G142" s="167">
        <f t="shared" si="10"/>
        <v>8</v>
      </c>
      <c r="H142" s="41"/>
      <c r="I142" s="41"/>
      <c r="J142" s="41"/>
      <c r="K142" s="41"/>
    </row>
    <row r="143" spans="1:11" ht="25.5">
      <c r="A143" s="121" t="s">
        <v>239</v>
      </c>
      <c r="B143" s="166">
        <v>0</v>
      </c>
      <c r="C143" s="166">
        <v>2</v>
      </c>
      <c r="D143" s="166">
        <v>1</v>
      </c>
      <c r="E143" s="166">
        <v>3</v>
      </c>
      <c r="F143" s="166">
        <v>0</v>
      </c>
      <c r="G143" s="167">
        <f t="shared" si="10"/>
        <v>6</v>
      </c>
      <c r="H143" s="41"/>
      <c r="I143" s="41"/>
      <c r="J143" s="41"/>
      <c r="K143" s="41"/>
    </row>
    <row r="144" spans="1:11" ht="38.25">
      <c r="A144" s="121" t="s">
        <v>244</v>
      </c>
      <c r="B144" s="166">
        <v>0</v>
      </c>
      <c r="C144" s="166">
        <v>0</v>
      </c>
      <c r="D144" s="166">
        <v>2</v>
      </c>
      <c r="E144" s="166">
        <v>4</v>
      </c>
      <c r="F144" s="166">
        <v>0</v>
      </c>
      <c r="G144" s="167">
        <f t="shared" si="10"/>
        <v>6</v>
      </c>
      <c r="H144" s="41"/>
      <c r="I144" s="41"/>
      <c r="J144" s="41"/>
      <c r="K144" s="41"/>
    </row>
    <row r="145" spans="1:11" ht="25.5">
      <c r="A145" s="121" t="s">
        <v>247</v>
      </c>
      <c r="B145" s="166">
        <v>0</v>
      </c>
      <c r="C145" s="166">
        <v>0</v>
      </c>
      <c r="D145" s="166">
        <v>0</v>
      </c>
      <c r="E145" s="166">
        <v>6</v>
      </c>
      <c r="F145" s="166">
        <v>0</v>
      </c>
      <c r="G145" s="167">
        <f t="shared" si="10"/>
        <v>6</v>
      </c>
      <c r="H145" s="41"/>
      <c r="I145" s="41"/>
      <c r="J145" s="41"/>
      <c r="K145" s="41"/>
    </row>
    <row r="146" spans="1:11" ht="25.5">
      <c r="A146" s="121" t="s">
        <v>246</v>
      </c>
      <c r="B146" s="166">
        <v>0</v>
      </c>
      <c r="C146" s="166">
        <v>0</v>
      </c>
      <c r="D146" s="166">
        <v>0</v>
      </c>
      <c r="E146" s="166">
        <v>5</v>
      </c>
      <c r="F146" s="166">
        <v>0</v>
      </c>
      <c r="G146" s="167">
        <f t="shared" si="10"/>
        <v>5</v>
      </c>
      <c r="H146" s="41"/>
      <c r="I146" s="41"/>
      <c r="J146" s="41"/>
      <c r="K146" s="41"/>
    </row>
    <row r="147" spans="1:11" ht="25.5">
      <c r="A147" s="121" t="s">
        <v>243</v>
      </c>
      <c r="B147" s="166">
        <v>0</v>
      </c>
      <c r="C147" s="166">
        <v>0</v>
      </c>
      <c r="D147" s="166">
        <v>3</v>
      </c>
      <c r="E147" s="166">
        <v>0</v>
      </c>
      <c r="F147" s="166">
        <v>0</v>
      </c>
      <c r="G147" s="167">
        <f t="shared" si="10"/>
        <v>3</v>
      </c>
      <c r="H147" s="41"/>
      <c r="I147" s="41"/>
      <c r="J147" s="41"/>
      <c r="K147" s="41"/>
    </row>
    <row r="148" spans="1:11" ht="38.25">
      <c r="A148" s="121" t="s">
        <v>296</v>
      </c>
      <c r="B148" s="166">
        <v>0</v>
      </c>
      <c r="C148" s="166">
        <v>0</v>
      </c>
      <c r="D148" s="166">
        <v>0</v>
      </c>
      <c r="E148" s="166">
        <v>1</v>
      </c>
      <c r="F148" s="166">
        <v>0</v>
      </c>
      <c r="G148" s="167">
        <f t="shared" si="10"/>
        <v>1</v>
      </c>
      <c r="H148" s="41"/>
      <c r="I148" s="41"/>
      <c r="J148" s="41"/>
      <c r="K148" s="41"/>
    </row>
    <row r="149" spans="1:11" ht="12.75">
      <c r="A149" s="121" t="s">
        <v>295</v>
      </c>
      <c r="B149" s="166">
        <v>0</v>
      </c>
      <c r="C149" s="166">
        <v>1</v>
      </c>
      <c r="D149" s="166">
        <v>0</v>
      </c>
      <c r="E149" s="166">
        <v>0</v>
      </c>
      <c r="F149" s="166">
        <v>0</v>
      </c>
      <c r="G149" s="167">
        <f t="shared" si="10"/>
        <v>1</v>
      </c>
      <c r="H149" s="41"/>
      <c r="I149" s="41"/>
      <c r="J149" s="41"/>
      <c r="K149" s="41"/>
    </row>
    <row r="150" spans="1:239" ht="25.5">
      <c r="A150" s="121" t="s">
        <v>298</v>
      </c>
      <c r="B150" s="166">
        <v>1</v>
      </c>
      <c r="C150" s="166">
        <v>0</v>
      </c>
      <c r="D150" s="166">
        <v>0</v>
      </c>
      <c r="E150" s="166">
        <v>0</v>
      </c>
      <c r="F150" s="166">
        <v>0</v>
      </c>
      <c r="G150" s="167">
        <f t="shared" si="10"/>
        <v>1</v>
      </c>
      <c r="H150" s="41"/>
      <c r="I150" s="41"/>
      <c r="J150" s="41"/>
      <c r="K150" s="41"/>
      <c r="IE150" s="112"/>
    </row>
    <row r="151" spans="1:11" ht="12.75">
      <c r="A151" s="121" t="s">
        <v>297</v>
      </c>
      <c r="B151" s="166">
        <v>0</v>
      </c>
      <c r="C151" s="166">
        <v>0</v>
      </c>
      <c r="D151" s="166">
        <v>1</v>
      </c>
      <c r="E151" s="166">
        <v>0</v>
      </c>
      <c r="F151" s="166">
        <v>0</v>
      </c>
      <c r="G151" s="167">
        <f t="shared" si="10"/>
        <v>1</v>
      </c>
      <c r="H151" s="41"/>
      <c r="I151" s="41"/>
      <c r="J151" s="41"/>
      <c r="K151" s="41"/>
    </row>
    <row r="152" spans="1:11" ht="38.25">
      <c r="A152" s="121" t="s">
        <v>248</v>
      </c>
      <c r="B152" s="166">
        <v>0</v>
      </c>
      <c r="C152" s="166">
        <v>0</v>
      </c>
      <c r="D152" s="166">
        <v>1</v>
      </c>
      <c r="E152" s="166">
        <v>0</v>
      </c>
      <c r="F152" s="166">
        <v>0</v>
      </c>
      <c r="G152" s="167">
        <f t="shared" si="10"/>
        <v>1</v>
      </c>
      <c r="H152" s="41"/>
      <c r="I152" s="41"/>
      <c r="J152" s="41"/>
      <c r="K152" s="41"/>
    </row>
    <row r="153" spans="1:11" ht="26.25" thickBot="1">
      <c r="A153" s="127" t="s">
        <v>249</v>
      </c>
      <c r="B153" s="168">
        <v>0</v>
      </c>
      <c r="C153" s="168">
        <v>0</v>
      </c>
      <c r="D153" s="168">
        <v>0</v>
      </c>
      <c r="E153" s="168">
        <v>1</v>
      </c>
      <c r="F153" s="168">
        <v>0</v>
      </c>
      <c r="G153" s="169">
        <f t="shared" si="10"/>
        <v>1</v>
      </c>
      <c r="H153" s="41"/>
      <c r="I153" s="41"/>
      <c r="J153" s="41"/>
      <c r="K153" s="41"/>
    </row>
    <row r="154" spans="1:256" s="185" customFormat="1" ht="13.5" thickBot="1">
      <c r="A154" s="59" t="s">
        <v>13</v>
      </c>
      <c r="B154" s="171">
        <f aca="true" t="shared" si="11" ref="B154:G154">SUM(B133:B153)</f>
        <v>4</v>
      </c>
      <c r="C154" s="171">
        <f t="shared" si="11"/>
        <v>67</v>
      </c>
      <c r="D154" s="171">
        <f t="shared" si="11"/>
        <v>127</v>
      </c>
      <c r="E154" s="171">
        <f t="shared" si="11"/>
        <v>130</v>
      </c>
      <c r="F154" s="171">
        <f t="shared" si="11"/>
        <v>21</v>
      </c>
      <c r="G154" s="171">
        <f t="shared" si="11"/>
        <v>349</v>
      </c>
      <c r="IF154" s="240"/>
      <c r="IG154" s="240"/>
      <c r="IH154" s="240"/>
      <c r="II154" s="240"/>
      <c r="IJ154" s="240"/>
      <c r="IK154" s="240"/>
      <c r="IL154" s="240"/>
      <c r="IM154" s="240"/>
      <c r="IN154" s="240"/>
      <c r="IO154" s="240"/>
      <c r="IP154" s="240"/>
      <c r="IQ154" s="240"/>
      <c r="IR154" s="240"/>
      <c r="IS154" s="240"/>
      <c r="IT154" s="240"/>
      <c r="IU154" s="240"/>
      <c r="IV154" s="240"/>
    </row>
    <row r="156" spans="1:11" ht="18.75">
      <c r="A156" s="2" t="s">
        <v>316</v>
      </c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</row>
    <row r="157" spans="1:11" ht="12.75">
      <c r="A157" s="1" t="s">
        <v>40</v>
      </c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</row>
    <row r="158" spans="1:11" ht="12.75">
      <c r="A158" s="1" t="s">
        <v>84</v>
      </c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</row>
    <row r="159" spans="1:11" ht="13.5" thickBot="1">
      <c r="A159" s="1"/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</row>
    <row r="160" spans="1:11" ht="13.5" thickBot="1">
      <c r="A160" s="252">
        <v>2012</v>
      </c>
      <c r="B160" s="252"/>
      <c r="C160" s="252"/>
      <c r="D160" s="252"/>
      <c r="E160" s="252"/>
      <c r="F160" s="252"/>
      <c r="G160" s="252"/>
      <c r="H160" s="252"/>
      <c r="I160" s="17"/>
      <c r="J160" s="17"/>
      <c r="K160" s="17"/>
    </row>
    <row r="161" spans="1:256" s="41" customFormat="1" ht="51.75" thickBot="1">
      <c r="A161" s="183" t="s">
        <v>209</v>
      </c>
      <c r="B161" s="184" t="s">
        <v>58</v>
      </c>
      <c r="C161" s="184" t="s">
        <v>216</v>
      </c>
      <c r="D161" s="184" t="s">
        <v>0</v>
      </c>
      <c r="E161" s="184" t="s">
        <v>63</v>
      </c>
      <c r="F161" s="184" t="s">
        <v>62</v>
      </c>
      <c r="G161" s="184" t="s">
        <v>12</v>
      </c>
      <c r="H161" s="117" t="s">
        <v>13</v>
      </c>
      <c r="IF161" s="112"/>
      <c r="IG161" s="112"/>
      <c r="IH161" s="112"/>
      <c r="II161" s="112"/>
      <c r="IJ161" s="112"/>
      <c r="IK161" s="112"/>
      <c r="IL161" s="112"/>
      <c r="IM161" s="112"/>
      <c r="IN161" s="112"/>
      <c r="IO161" s="112"/>
      <c r="IP161" s="112"/>
      <c r="IQ161" s="112"/>
      <c r="IR161" s="112"/>
      <c r="IS161" s="112"/>
      <c r="IT161" s="112"/>
      <c r="IU161" s="112"/>
      <c r="IV161" s="112"/>
    </row>
    <row r="162" spans="1:11" ht="38.25">
      <c r="A162" s="118" t="s">
        <v>233</v>
      </c>
      <c r="B162" s="164">
        <f>27+29</f>
        <v>56</v>
      </c>
      <c r="C162" s="164">
        <v>11</v>
      </c>
      <c r="D162" s="164">
        <v>19</v>
      </c>
      <c r="E162" s="164">
        <v>6</v>
      </c>
      <c r="F162" s="164">
        <v>4</v>
      </c>
      <c r="G162" s="164">
        <v>2</v>
      </c>
      <c r="H162" s="178">
        <f aca="true" t="shared" si="12" ref="H162:H183">SUM(B162:G162)</f>
        <v>98</v>
      </c>
      <c r="I162" s="41"/>
      <c r="J162" s="41"/>
      <c r="K162" s="41"/>
    </row>
    <row r="163" spans="1:11" ht="25.5">
      <c r="A163" s="121" t="s">
        <v>234</v>
      </c>
      <c r="B163" s="166">
        <v>23</v>
      </c>
      <c r="C163" s="166">
        <v>12</v>
      </c>
      <c r="D163" s="166">
        <v>6</v>
      </c>
      <c r="E163" s="166">
        <v>4</v>
      </c>
      <c r="F163" s="166">
        <v>7</v>
      </c>
      <c r="G163" s="166">
        <v>0</v>
      </c>
      <c r="H163" s="179">
        <f t="shared" si="12"/>
        <v>52</v>
      </c>
      <c r="I163" s="41"/>
      <c r="J163" s="41"/>
      <c r="K163" s="41"/>
    </row>
    <row r="164" spans="1:11" ht="25.5">
      <c r="A164" s="121" t="s">
        <v>237</v>
      </c>
      <c r="B164" s="166">
        <v>21</v>
      </c>
      <c r="C164" s="166">
        <v>3</v>
      </c>
      <c r="D164" s="166">
        <v>5</v>
      </c>
      <c r="E164" s="166">
        <v>5</v>
      </c>
      <c r="F164" s="166">
        <v>1</v>
      </c>
      <c r="G164" s="166">
        <v>0</v>
      </c>
      <c r="H164" s="179">
        <f t="shared" si="12"/>
        <v>35</v>
      </c>
      <c r="I164" s="41"/>
      <c r="J164" s="41"/>
      <c r="K164" s="41"/>
    </row>
    <row r="165" spans="1:11" ht="38.25">
      <c r="A165" s="121" t="s">
        <v>236</v>
      </c>
      <c r="B165" s="166">
        <v>25</v>
      </c>
      <c r="C165" s="166">
        <v>2</v>
      </c>
      <c r="D165" s="166">
        <v>1</v>
      </c>
      <c r="E165" s="166">
        <v>0</v>
      </c>
      <c r="F165" s="166">
        <v>1</v>
      </c>
      <c r="G165" s="166">
        <v>1</v>
      </c>
      <c r="H165" s="179">
        <f t="shared" si="12"/>
        <v>30</v>
      </c>
      <c r="I165" s="41"/>
      <c r="J165" s="41"/>
      <c r="K165" s="41"/>
    </row>
    <row r="166" spans="1:11" ht="38.25">
      <c r="A166" s="121" t="s">
        <v>235</v>
      </c>
      <c r="B166" s="166">
        <v>18</v>
      </c>
      <c r="C166" s="166">
        <v>1</v>
      </c>
      <c r="D166" s="166">
        <v>6</v>
      </c>
      <c r="E166" s="166">
        <v>2</v>
      </c>
      <c r="F166" s="166">
        <v>2</v>
      </c>
      <c r="G166" s="166">
        <v>0</v>
      </c>
      <c r="H166" s="179">
        <f t="shared" si="12"/>
        <v>29</v>
      </c>
      <c r="I166" s="41"/>
      <c r="J166" s="41"/>
      <c r="K166" s="41"/>
    </row>
    <row r="167" spans="1:11" ht="38.25">
      <c r="A167" s="121" t="s">
        <v>245</v>
      </c>
      <c r="B167" s="166">
        <v>12</v>
      </c>
      <c r="C167" s="166">
        <v>6</v>
      </c>
      <c r="D167" s="166">
        <v>1</v>
      </c>
      <c r="E167" s="166">
        <v>2</v>
      </c>
      <c r="F167" s="166">
        <v>0</v>
      </c>
      <c r="G167" s="166">
        <v>0</v>
      </c>
      <c r="H167" s="179">
        <f t="shared" si="12"/>
        <v>21</v>
      </c>
      <c r="I167" s="41"/>
      <c r="J167" s="41"/>
      <c r="K167" s="41"/>
    </row>
    <row r="168" spans="1:11" ht="25.5">
      <c r="A168" s="121" t="s">
        <v>238</v>
      </c>
      <c r="B168" s="166">
        <v>17</v>
      </c>
      <c r="C168" s="166">
        <v>0</v>
      </c>
      <c r="D168" s="166">
        <v>2</v>
      </c>
      <c r="E168" s="166">
        <v>0</v>
      </c>
      <c r="F168" s="166">
        <v>0</v>
      </c>
      <c r="G168" s="166">
        <v>0</v>
      </c>
      <c r="H168" s="179">
        <f t="shared" si="12"/>
        <v>19</v>
      </c>
      <c r="I168" s="41"/>
      <c r="J168" s="41"/>
      <c r="K168" s="41"/>
    </row>
    <row r="169" spans="1:11" ht="38.25">
      <c r="A169" s="121" t="s">
        <v>240</v>
      </c>
      <c r="B169" s="166">
        <v>13</v>
      </c>
      <c r="C169" s="166">
        <v>0</v>
      </c>
      <c r="D169" s="166">
        <v>0</v>
      </c>
      <c r="E169" s="166">
        <v>0</v>
      </c>
      <c r="F169" s="166">
        <v>1</v>
      </c>
      <c r="G169" s="166">
        <v>2</v>
      </c>
      <c r="H169" s="179">
        <f t="shared" si="12"/>
        <v>16</v>
      </c>
      <c r="I169" s="41"/>
      <c r="J169" s="41"/>
      <c r="K169" s="41"/>
    </row>
    <row r="170" spans="1:11" ht="51">
      <c r="A170" s="121" t="s">
        <v>242</v>
      </c>
      <c r="B170" s="166">
        <v>8</v>
      </c>
      <c r="C170" s="166">
        <v>0</v>
      </c>
      <c r="D170" s="166">
        <v>0</v>
      </c>
      <c r="E170" s="166">
        <v>0</v>
      </c>
      <c r="F170" s="166">
        <v>0</v>
      </c>
      <c r="G170" s="166">
        <v>1</v>
      </c>
      <c r="H170" s="179">
        <f t="shared" si="12"/>
        <v>9</v>
      </c>
      <c r="I170" s="41"/>
      <c r="J170" s="41"/>
      <c r="K170" s="41"/>
    </row>
    <row r="171" spans="1:11" ht="51">
      <c r="A171" s="121" t="s">
        <v>241</v>
      </c>
      <c r="B171" s="166">
        <v>5</v>
      </c>
      <c r="C171" s="166">
        <v>1</v>
      </c>
      <c r="D171" s="166">
        <v>1</v>
      </c>
      <c r="E171" s="166">
        <v>0</v>
      </c>
      <c r="F171" s="166">
        <v>0</v>
      </c>
      <c r="G171" s="166">
        <v>1</v>
      </c>
      <c r="H171" s="179">
        <f t="shared" si="12"/>
        <v>8</v>
      </c>
      <c r="I171" s="41"/>
      <c r="J171" s="41"/>
      <c r="K171" s="41"/>
    </row>
    <row r="172" spans="1:11" ht="25.5">
      <c r="A172" s="121" t="s">
        <v>239</v>
      </c>
      <c r="B172" s="166">
        <v>4</v>
      </c>
      <c r="C172" s="166">
        <v>0</v>
      </c>
      <c r="D172" s="166">
        <v>0</v>
      </c>
      <c r="E172" s="166">
        <v>2</v>
      </c>
      <c r="F172" s="166">
        <v>0</v>
      </c>
      <c r="G172" s="166">
        <v>0</v>
      </c>
      <c r="H172" s="179">
        <f t="shared" si="12"/>
        <v>6</v>
      </c>
      <c r="I172" s="41"/>
      <c r="J172" s="41"/>
      <c r="K172" s="41"/>
    </row>
    <row r="173" spans="1:11" ht="38.25">
      <c r="A173" s="121" t="s">
        <v>244</v>
      </c>
      <c r="B173" s="166">
        <v>5</v>
      </c>
      <c r="C173" s="166">
        <v>0</v>
      </c>
      <c r="D173" s="166">
        <v>0</v>
      </c>
      <c r="E173" s="166">
        <v>1</v>
      </c>
      <c r="F173" s="166">
        <v>0</v>
      </c>
      <c r="G173" s="166">
        <v>0</v>
      </c>
      <c r="H173" s="179">
        <f t="shared" si="12"/>
        <v>6</v>
      </c>
      <c r="I173" s="41"/>
      <c r="J173" s="41"/>
      <c r="K173" s="41"/>
    </row>
    <row r="174" spans="1:11" ht="25.5">
      <c r="A174" s="121" t="s">
        <v>247</v>
      </c>
      <c r="B174" s="166">
        <v>6</v>
      </c>
      <c r="C174" s="166">
        <v>0</v>
      </c>
      <c r="D174" s="166">
        <v>0</v>
      </c>
      <c r="E174" s="166">
        <v>0</v>
      </c>
      <c r="F174" s="166">
        <v>0</v>
      </c>
      <c r="G174" s="166">
        <v>0</v>
      </c>
      <c r="H174" s="179">
        <f t="shared" si="12"/>
        <v>6</v>
      </c>
      <c r="I174" s="41"/>
      <c r="J174" s="41"/>
      <c r="K174" s="41"/>
    </row>
    <row r="175" spans="1:11" ht="25.5">
      <c r="A175" s="121" t="s">
        <v>246</v>
      </c>
      <c r="B175" s="166">
        <v>5</v>
      </c>
      <c r="C175" s="166">
        <v>0</v>
      </c>
      <c r="D175" s="166">
        <v>0</v>
      </c>
      <c r="E175" s="166">
        <v>0</v>
      </c>
      <c r="F175" s="166">
        <v>0</v>
      </c>
      <c r="G175" s="166">
        <v>0</v>
      </c>
      <c r="H175" s="179">
        <f t="shared" si="12"/>
        <v>5</v>
      </c>
      <c r="I175" s="41"/>
      <c r="J175" s="41"/>
      <c r="K175" s="41"/>
    </row>
    <row r="176" spans="1:11" ht="25.5">
      <c r="A176" s="121" t="s">
        <v>243</v>
      </c>
      <c r="B176" s="166">
        <v>3</v>
      </c>
      <c r="C176" s="166">
        <v>0</v>
      </c>
      <c r="D176" s="166">
        <v>0</v>
      </c>
      <c r="E176" s="166">
        <v>0</v>
      </c>
      <c r="F176" s="166">
        <v>0</v>
      </c>
      <c r="G176" s="166">
        <v>0</v>
      </c>
      <c r="H176" s="179">
        <f t="shared" si="12"/>
        <v>3</v>
      </c>
      <c r="I176" s="41"/>
      <c r="J176" s="41"/>
      <c r="K176" s="41"/>
    </row>
    <row r="177" spans="1:11" ht="12.75">
      <c r="A177" s="121" t="s">
        <v>297</v>
      </c>
      <c r="B177" s="166">
        <v>1</v>
      </c>
      <c r="C177" s="166">
        <v>1</v>
      </c>
      <c r="D177" s="166">
        <v>0</v>
      </c>
      <c r="E177" s="166">
        <v>0</v>
      </c>
      <c r="F177" s="166">
        <v>0</v>
      </c>
      <c r="G177" s="166">
        <v>0</v>
      </c>
      <c r="H177" s="179">
        <f t="shared" si="12"/>
        <v>2</v>
      </c>
      <c r="I177" s="41"/>
      <c r="J177" s="41"/>
      <c r="K177" s="41"/>
    </row>
    <row r="178" spans="1:11" ht="12.75">
      <c r="A178" s="121" t="s">
        <v>295</v>
      </c>
      <c r="B178" s="166">
        <v>0</v>
      </c>
      <c r="C178" s="166">
        <v>0</v>
      </c>
      <c r="D178" s="166">
        <v>0</v>
      </c>
      <c r="E178" s="166">
        <v>1</v>
      </c>
      <c r="F178" s="166">
        <v>0</v>
      </c>
      <c r="G178" s="166">
        <v>0</v>
      </c>
      <c r="H178" s="179">
        <f t="shared" si="12"/>
        <v>1</v>
      </c>
      <c r="I178" s="41"/>
      <c r="J178" s="41"/>
      <c r="K178" s="41"/>
    </row>
    <row r="179" spans="1:11" ht="38.25">
      <c r="A179" s="121" t="s">
        <v>296</v>
      </c>
      <c r="B179" s="166">
        <v>0</v>
      </c>
      <c r="C179" s="166">
        <v>0</v>
      </c>
      <c r="D179" s="166">
        <v>0</v>
      </c>
      <c r="E179" s="166">
        <v>0</v>
      </c>
      <c r="F179" s="166">
        <v>0</v>
      </c>
      <c r="G179" s="166">
        <v>1</v>
      </c>
      <c r="H179" s="179">
        <f t="shared" si="12"/>
        <v>1</v>
      </c>
      <c r="I179" s="41"/>
      <c r="J179" s="41"/>
      <c r="K179" s="41"/>
    </row>
    <row r="180" spans="1:11" ht="25.5">
      <c r="A180" s="121" t="s">
        <v>298</v>
      </c>
      <c r="B180" s="166">
        <v>0</v>
      </c>
      <c r="C180" s="166">
        <v>1</v>
      </c>
      <c r="D180" s="166">
        <v>0</v>
      </c>
      <c r="E180" s="166">
        <v>0</v>
      </c>
      <c r="F180" s="166">
        <v>0</v>
      </c>
      <c r="G180" s="166">
        <v>0</v>
      </c>
      <c r="H180" s="179">
        <f t="shared" si="12"/>
        <v>1</v>
      </c>
      <c r="I180" s="41"/>
      <c r="J180" s="41"/>
      <c r="K180" s="41"/>
    </row>
    <row r="181" spans="1:11" ht="25.5">
      <c r="A181" s="121" t="s">
        <v>249</v>
      </c>
      <c r="B181" s="166">
        <v>0</v>
      </c>
      <c r="C181" s="166">
        <v>1</v>
      </c>
      <c r="D181" s="166">
        <v>0</v>
      </c>
      <c r="E181" s="166">
        <v>0</v>
      </c>
      <c r="F181" s="166">
        <v>0</v>
      </c>
      <c r="G181" s="166">
        <v>0</v>
      </c>
      <c r="H181" s="179">
        <f t="shared" si="12"/>
        <v>1</v>
      </c>
      <c r="I181" s="41"/>
      <c r="J181" s="41"/>
      <c r="K181" s="41"/>
    </row>
    <row r="182" spans="1:11" ht="39" thickBot="1">
      <c r="A182" s="127" t="s">
        <v>248</v>
      </c>
      <c r="B182" s="168">
        <v>0</v>
      </c>
      <c r="C182" s="168">
        <v>0</v>
      </c>
      <c r="D182" s="168">
        <v>0</v>
      </c>
      <c r="E182" s="168">
        <v>0</v>
      </c>
      <c r="F182" s="168">
        <v>0</v>
      </c>
      <c r="G182" s="168">
        <v>0</v>
      </c>
      <c r="H182" s="242">
        <f t="shared" si="12"/>
        <v>0</v>
      </c>
      <c r="I182" s="41"/>
      <c r="J182" s="41"/>
      <c r="K182" s="41"/>
    </row>
    <row r="183" spans="1:256" s="185" customFormat="1" ht="13.5" thickBot="1">
      <c r="A183" s="59" t="s">
        <v>13</v>
      </c>
      <c r="B183" s="171">
        <f aca="true" t="shared" si="13" ref="B183:G183">SUM(B162:B182)</f>
        <v>222</v>
      </c>
      <c r="C183" s="171">
        <f t="shared" si="13"/>
        <v>39</v>
      </c>
      <c r="D183" s="171">
        <f t="shared" si="13"/>
        <v>41</v>
      </c>
      <c r="E183" s="171">
        <f t="shared" si="13"/>
        <v>23</v>
      </c>
      <c r="F183" s="171">
        <f t="shared" si="13"/>
        <v>16</v>
      </c>
      <c r="G183" s="171">
        <f t="shared" si="13"/>
        <v>8</v>
      </c>
      <c r="H183" s="187">
        <f t="shared" si="12"/>
        <v>349</v>
      </c>
      <c r="IF183" s="240"/>
      <c r="IG183" s="240"/>
      <c r="IH183" s="240"/>
      <c r="II183" s="240"/>
      <c r="IJ183" s="240"/>
      <c r="IK183" s="240"/>
      <c r="IL183" s="240"/>
      <c r="IM183" s="240"/>
      <c r="IN183" s="240"/>
      <c r="IO183" s="240"/>
      <c r="IP183" s="240"/>
      <c r="IQ183" s="240"/>
      <c r="IR183" s="240"/>
      <c r="IS183" s="240"/>
      <c r="IT183" s="240"/>
      <c r="IU183" s="240"/>
      <c r="IV183" s="240"/>
    </row>
    <row r="185" spans="1:11" ht="18.75">
      <c r="A185" s="2" t="s">
        <v>317</v>
      </c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</row>
    <row r="186" spans="1:11" ht="12.75">
      <c r="A186" s="1" t="s">
        <v>40</v>
      </c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</row>
    <row r="187" spans="1:11" ht="12.75">
      <c r="A187" s="1" t="s">
        <v>84</v>
      </c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</row>
    <row r="188" spans="1:11" ht="13.5" thickBot="1">
      <c r="A188" s="1"/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</row>
    <row r="189" spans="1:11" ht="13.5" thickBot="1">
      <c r="A189" s="252">
        <v>2012</v>
      </c>
      <c r="B189" s="252"/>
      <c r="C189" s="252"/>
      <c r="D189" s="252"/>
      <c r="E189" s="252"/>
      <c r="F189" s="252"/>
      <c r="G189" s="252"/>
      <c r="H189" s="53"/>
      <c r="I189" s="53"/>
      <c r="J189" s="53"/>
      <c r="K189" s="17"/>
    </row>
    <row r="190" spans="1:256" s="41" customFormat="1" ht="153.75" thickBot="1">
      <c r="A190" s="218" t="s">
        <v>209</v>
      </c>
      <c r="B190" s="117" t="s">
        <v>212</v>
      </c>
      <c r="C190" s="117" t="s">
        <v>210</v>
      </c>
      <c r="D190" s="117" t="s">
        <v>214</v>
      </c>
      <c r="E190" s="117" t="s">
        <v>215</v>
      </c>
      <c r="F190" s="117" t="s">
        <v>211</v>
      </c>
      <c r="G190" s="117" t="s">
        <v>213</v>
      </c>
      <c r="H190" s="117" t="s">
        <v>279</v>
      </c>
      <c r="I190" s="117" t="s">
        <v>280</v>
      </c>
      <c r="J190" s="117" t="s">
        <v>13</v>
      </c>
      <c r="IF190" s="112"/>
      <c r="IG190" s="112"/>
      <c r="IH190" s="112"/>
      <c r="II190" s="112"/>
      <c r="IJ190" s="112"/>
      <c r="IK190" s="112"/>
      <c r="IL190" s="112"/>
      <c r="IM190" s="112"/>
      <c r="IN190" s="112"/>
      <c r="IO190" s="112"/>
      <c r="IP190" s="112"/>
      <c r="IQ190" s="112"/>
      <c r="IR190" s="112"/>
      <c r="IS190" s="112"/>
      <c r="IT190" s="112"/>
      <c r="IU190" s="112"/>
      <c r="IV190" s="112"/>
    </row>
    <row r="191" spans="1:11" ht="38.25">
      <c r="A191" s="173" t="s">
        <v>233</v>
      </c>
      <c r="B191" s="174">
        <v>27</v>
      </c>
      <c r="C191" s="174">
        <v>27</v>
      </c>
      <c r="D191" s="174">
        <v>16</v>
      </c>
      <c r="E191" s="174">
        <v>11</v>
      </c>
      <c r="F191" s="174">
        <v>9</v>
      </c>
      <c r="G191" s="174">
        <v>3</v>
      </c>
      <c r="H191" s="223">
        <v>4</v>
      </c>
      <c r="I191" s="223">
        <v>1</v>
      </c>
      <c r="J191" s="241">
        <f aca="true" t="shared" si="14" ref="J191:J211">SUM(B191:I191)</f>
        <v>98</v>
      </c>
      <c r="K191" s="41"/>
    </row>
    <row r="192" spans="1:11" ht="25.5">
      <c r="A192" s="121" t="s">
        <v>234</v>
      </c>
      <c r="B192" s="166">
        <v>1</v>
      </c>
      <c r="C192" s="166">
        <v>21</v>
      </c>
      <c r="D192" s="166">
        <v>7</v>
      </c>
      <c r="E192" s="166">
        <v>6</v>
      </c>
      <c r="F192" s="166">
        <v>12</v>
      </c>
      <c r="G192" s="166">
        <v>2</v>
      </c>
      <c r="H192" s="106">
        <v>0</v>
      </c>
      <c r="I192" s="106">
        <v>3</v>
      </c>
      <c r="J192" s="179">
        <f t="shared" si="14"/>
        <v>52</v>
      </c>
      <c r="K192" s="41"/>
    </row>
    <row r="193" spans="1:11" ht="38.25">
      <c r="A193" s="121" t="s">
        <v>236</v>
      </c>
      <c r="B193" s="166">
        <v>22</v>
      </c>
      <c r="C193" s="166">
        <v>1</v>
      </c>
      <c r="D193" s="166">
        <v>2</v>
      </c>
      <c r="E193" s="166">
        <v>4</v>
      </c>
      <c r="F193" s="166">
        <v>0</v>
      </c>
      <c r="G193" s="166">
        <v>1</v>
      </c>
      <c r="H193" s="106">
        <v>0</v>
      </c>
      <c r="I193" s="106">
        <v>0</v>
      </c>
      <c r="J193" s="179">
        <f t="shared" si="14"/>
        <v>30</v>
      </c>
      <c r="K193" s="41"/>
    </row>
    <row r="194" spans="1:11" ht="25.5">
      <c r="A194" s="121" t="s">
        <v>237</v>
      </c>
      <c r="B194" s="166">
        <v>11</v>
      </c>
      <c r="C194" s="166">
        <v>12</v>
      </c>
      <c r="D194" s="166">
        <v>2</v>
      </c>
      <c r="E194" s="166">
        <v>1</v>
      </c>
      <c r="F194" s="166">
        <v>4</v>
      </c>
      <c r="G194" s="166">
        <v>3</v>
      </c>
      <c r="H194" s="106">
        <v>1</v>
      </c>
      <c r="I194" s="106">
        <v>1</v>
      </c>
      <c r="J194" s="179">
        <f t="shared" si="14"/>
        <v>35</v>
      </c>
      <c r="K194" s="41"/>
    </row>
    <row r="195" spans="1:11" ht="38.25">
      <c r="A195" s="121" t="s">
        <v>235</v>
      </c>
      <c r="B195" s="166">
        <v>15</v>
      </c>
      <c r="C195" s="166">
        <v>8</v>
      </c>
      <c r="D195" s="166">
        <v>0</v>
      </c>
      <c r="E195" s="166">
        <v>1</v>
      </c>
      <c r="F195" s="166">
        <v>2</v>
      </c>
      <c r="G195" s="166">
        <v>1</v>
      </c>
      <c r="H195" s="106">
        <v>2</v>
      </c>
      <c r="I195" s="106">
        <v>0</v>
      </c>
      <c r="J195" s="179">
        <f t="shared" si="14"/>
        <v>29</v>
      </c>
      <c r="K195" s="41"/>
    </row>
    <row r="196" spans="1:11" ht="38.25">
      <c r="A196" s="121" t="s">
        <v>240</v>
      </c>
      <c r="B196" s="166">
        <v>9</v>
      </c>
      <c r="C196" s="166">
        <v>0</v>
      </c>
      <c r="D196" s="166">
        <v>1</v>
      </c>
      <c r="E196" s="166">
        <v>1</v>
      </c>
      <c r="F196" s="166">
        <v>1</v>
      </c>
      <c r="G196" s="166">
        <v>3</v>
      </c>
      <c r="H196" s="106">
        <v>1</v>
      </c>
      <c r="I196" s="106">
        <v>0</v>
      </c>
      <c r="J196" s="179">
        <f t="shared" si="14"/>
        <v>16</v>
      </c>
      <c r="K196" s="41"/>
    </row>
    <row r="197" spans="1:11" ht="38.25">
      <c r="A197" s="121" t="s">
        <v>245</v>
      </c>
      <c r="B197" s="166">
        <v>1</v>
      </c>
      <c r="C197" s="166">
        <v>8</v>
      </c>
      <c r="D197" s="166">
        <v>3</v>
      </c>
      <c r="E197" s="166">
        <v>2</v>
      </c>
      <c r="F197" s="166">
        <v>3</v>
      </c>
      <c r="G197" s="166">
        <v>1</v>
      </c>
      <c r="H197" s="106">
        <v>2</v>
      </c>
      <c r="I197" s="106">
        <v>0</v>
      </c>
      <c r="J197" s="179">
        <f t="shared" si="14"/>
        <v>20</v>
      </c>
      <c r="K197" s="41"/>
    </row>
    <row r="198" spans="1:11" ht="51">
      <c r="A198" s="121" t="s">
        <v>242</v>
      </c>
      <c r="B198" s="166">
        <v>5</v>
      </c>
      <c r="C198" s="166">
        <v>0</v>
      </c>
      <c r="D198" s="166">
        <v>3</v>
      </c>
      <c r="E198" s="166">
        <v>1</v>
      </c>
      <c r="F198" s="166">
        <v>0</v>
      </c>
      <c r="G198" s="166">
        <v>0</v>
      </c>
      <c r="H198" s="106">
        <v>0</v>
      </c>
      <c r="I198" s="106">
        <v>1</v>
      </c>
      <c r="J198" s="179">
        <f t="shared" si="14"/>
        <v>10</v>
      </c>
      <c r="K198" s="41"/>
    </row>
    <row r="199" spans="1:11" ht="25.5">
      <c r="A199" s="121" t="s">
        <v>238</v>
      </c>
      <c r="B199" s="166">
        <v>11</v>
      </c>
      <c r="C199" s="166">
        <v>5</v>
      </c>
      <c r="D199" s="166">
        <v>1</v>
      </c>
      <c r="E199" s="166">
        <v>2</v>
      </c>
      <c r="F199" s="166">
        <v>0</v>
      </c>
      <c r="G199" s="166">
        <v>0</v>
      </c>
      <c r="H199" s="106">
        <v>0</v>
      </c>
      <c r="I199" s="106"/>
      <c r="J199" s="179">
        <f t="shared" si="14"/>
        <v>19</v>
      </c>
      <c r="K199" s="41"/>
    </row>
    <row r="200" spans="1:11" ht="25.5">
      <c r="A200" s="121" t="s">
        <v>246</v>
      </c>
      <c r="B200" s="166">
        <v>4</v>
      </c>
      <c r="C200" s="166">
        <v>0</v>
      </c>
      <c r="D200" s="166">
        <v>0</v>
      </c>
      <c r="E200" s="166">
        <v>1</v>
      </c>
      <c r="F200" s="166">
        <v>0</v>
      </c>
      <c r="G200" s="166">
        <v>0</v>
      </c>
      <c r="H200" s="106">
        <v>0</v>
      </c>
      <c r="I200" s="106"/>
      <c r="J200" s="179">
        <f t="shared" si="14"/>
        <v>5</v>
      </c>
      <c r="K200" s="41"/>
    </row>
    <row r="201" spans="1:11" ht="25.5">
      <c r="A201" s="121" t="s">
        <v>239</v>
      </c>
      <c r="B201" s="166">
        <v>2</v>
      </c>
      <c r="C201" s="166">
        <v>2</v>
      </c>
      <c r="D201" s="166">
        <v>1</v>
      </c>
      <c r="E201" s="166">
        <v>1</v>
      </c>
      <c r="F201" s="166">
        <v>0</v>
      </c>
      <c r="G201" s="166">
        <v>0</v>
      </c>
      <c r="H201" s="166">
        <v>0</v>
      </c>
      <c r="I201" s="166">
        <v>0</v>
      </c>
      <c r="J201" s="179">
        <f t="shared" si="14"/>
        <v>6</v>
      </c>
      <c r="K201" s="41"/>
    </row>
    <row r="202" spans="1:11" ht="51">
      <c r="A202" s="121" t="s">
        <v>241</v>
      </c>
      <c r="B202" s="166">
        <v>5</v>
      </c>
      <c r="C202" s="166">
        <v>2</v>
      </c>
      <c r="D202" s="166">
        <v>1</v>
      </c>
      <c r="E202" s="166">
        <v>0</v>
      </c>
      <c r="F202" s="166">
        <v>0</v>
      </c>
      <c r="G202" s="166">
        <v>0</v>
      </c>
      <c r="H202" s="166">
        <v>0</v>
      </c>
      <c r="I202" s="166">
        <v>0</v>
      </c>
      <c r="J202" s="179">
        <f t="shared" si="14"/>
        <v>8</v>
      </c>
      <c r="K202" s="41"/>
    </row>
    <row r="203" spans="1:11" ht="25.5">
      <c r="A203" s="121" t="s">
        <v>247</v>
      </c>
      <c r="B203" s="166">
        <v>3</v>
      </c>
      <c r="C203" s="166">
        <v>0</v>
      </c>
      <c r="D203" s="166">
        <v>1</v>
      </c>
      <c r="E203" s="166">
        <v>0</v>
      </c>
      <c r="F203" s="166">
        <v>0</v>
      </c>
      <c r="G203" s="166">
        <v>2</v>
      </c>
      <c r="H203" s="166">
        <v>0</v>
      </c>
      <c r="I203" s="166">
        <v>0</v>
      </c>
      <c r="J203" s="179">
        <f t="shared" si="14"/>
        <v>6</v>
      </c>
      <c r="K203" s="41"/>
    </row>
    <row r="204" spans="1:11" ht="25.5">
      <c r="A204" s="121" t="s">
        <v>243</v>
      </c>
      <c r="B204" s="166">
        <v>1</v>
      </c>
      <c r="C204" s="166">
        <v>1</v>
      </c>
      <c r="D204" s="166">
        <v>1</v>
      </c>
      <c r="E204" s="166">
        <v>0</v>
      </c>
      <c r="F204" s="166">
        <v>0</v>
      </c>
      <c r="G204" s="166">
        <v>0</v>
      </c>
      <c r="H204" s="166">
        <v>0</v>
      </c>
      <c r="I204" s="166">
        <v>0</v>
      </c>
      <c r="J204" s="179">
        <f t="shared" si="14"/>
        <v>3</v>
      </c>
      <c r="K204" s="41"/>
    </row>
    <row r="205" spans="1:11" ht="38.25">
      <c r="A205" s="121" t="s">
        <v>244</v>
      </c>
      <c r="B205" s="166">
        <v>2</v>
      </c>
      <c r="C205" s="166">
        <v>2</v>
      </c>
      <c r="D205" s="166">
        <v>2</v>
      </c>
      <c r="E205" s="166">
        <v>0</v>
      </c>
      <c r="F205" s="166">
        <v>0</v>
      </c>
      <c r="G205" s="166">
        <v>0</v>
      </c>
      <c r="H205" s="166">
        <v>0</v>
      </c>
      <c r="I205" s="166">
        <v>0</v>
      </c>
      <c r="J205" s="179">
        <f t="shared" si="14"/>
        <v>6</v>
      </c>
      <c r="K205" s="41"/>
    </row>
    <row r="206" spans="1:11" ht="38.25">
      <c r="A206" s="121" t="s">
        <v>296</v>
      </c>
      <c r="B206" s="166">
        <v>1</v>
      </c>
      <c r="C206" s="166">
        <v>0</v>
      </c>
      <c r="D206" s="166">
        <v>0</v>
      </c>
      <c r="E206" s="166">
        <v>0</v>
      </c>
      <c r="F206" s="166">
        <v>0</v>
      </c>
      <c r="G206" s="166">
        <v>0</v>
      </c>
      <c r="H206" s="166">
        <v>0</v>
      </c>
      <c r="I206" s="166">
        <v>0</v>
      </c>
      <c r="J206" s="179">
        <f t="shared" si="14"/>
        <v>1</v>
      </c>
      <c r="K206" s="41"/>
    </row>
    <row r="207" spans="1:11" ht="12.75">
      <c r="A207" s="121" t="s">
        <v>295</v>
      </c>
      <c r="B207" s="166">
        <v>0</v>
      </c>
      <c r="C207" s="166">
        <v>0</v>
      </c>
      <c r="D207" s="166">
        <v>0</v>
      </c>
      <c r="E207" s="166">
        <v>1</v>
      </c>
      <c r="F207" s="166">
        <v>0</v>
      </c>
      <c r="G207" s="166">
        <v>0</v>
      </c>
      <c r="H207" s="166">
        <v>0</v>
      </c>
      <c r="I207" s="166">
        <v>0</v>
      </c>
      <c r="J207" s="179">
        <f t="shared" si="14"/>
        <v>1</v>
      </c>
      <c r="K207" s="41"/>
    </row>
    <row r="208" spans="1:11" ht="12.75">
      <c r="A208" s="121" t="s">
        <v>297</v>
      </c>
      <c r="B208" s="166">
        <v>1</v>
      </c>
      <c r="C208" s="166">
        <v>0</v>
      </c>
      <c r="D208" s="166">
        <v>0</v>
      </c>
      <c r="E208" s="166">
        <v>0</v>
      </c>
      <c r="F208" s="166">
        <v>0</v>
      </c>
      <c r="G208" s="166">
        <v>0</v>
      </c>
      <c r="H208" s="166">
        <v>0</v>
      </c>
      <c r="I208" s="166">
        <v>0</v>
      </c>
      <c r="J208" s="179">
        <f t="shared" si="14"/>
        <v>1</v>
      </c>
      <c r="K208" s="41"/>
    </row>
    <row r="209" spans="1:11" ht="25.5">
      <c r="A209" s="121" t="s">
        <v>298</v>
      </c>
      <c r="B209" s="166">
        <v>0</v>
      </c>
      <c r="C209" s="166">
        <v>0</v>
      </c>
      <c r="D209" s="166">
        <v>0</v>
      </c>
      <c r="E209" s="166">
        <v>0</v>
      </c>
      <c r="F209" s="166">
        <v>0</v>
      </c>
      <c r="G209" s="166">
        <v>0</v>
      </c>
      <c r="H209" s="166">
        <v>1</v>
      </c>
      <c r="I209" s="166">
        <v>0</v>
      </c>
      <c r="J209" s="179">
        <f t="shared" si="14"/>
        <v>1</v>
      </c>
      <c r="K209" s="41"/>
    </row>
    <row r="210" spans="1:11" ht="25.5">
      <c r="A210" s="121" t="s">
        <v>249</v>
      </c>
      <c r="B210" s="182">
        <v>0</v>
      </c>
      <c r="C210" s="182">
        <v>0</v>
      </c>
      <c r="D210" s="182">
        <v>1</v>
      </c>
      <c r="E210" s="182">
        <v>0</v>
      </c>
      <c r="F210" s="182">
        <v>0</v>
      </c>
      <c r="G210" s="182">
        <v>0</v>
      </c>
      <c r="H210" s="182">
        <v>0</v>
      </c>
      <c r="I210" s="182">
        <v>0</v>
      </c>
      <c r="J210" s="186">
        <f t="shared" si="14"/>
        <v>1</v>
      </c>
      <c r="K210" s="41"/>
    </row>
    <row r="211" spans="1:256" s="185" customFormat="1" ht="39" thickBot="1">
      <c r="A211" s="127" t="s">
        <v>248</v>
      </c>
      <c r="B211" s="168">
        <v>0</v>
      </c>
      <c r="C211" s="168">
        <v>1</v>
      </c>
      <c r="D211" s="168">
        <v>0</v>
      </c>
      <c r="E211" s="168">
        <v>0</v>
      </c>
      <c r="F211" s="168">
        <v>0</v>
      </c>
      <c r="G211" s="168">
        <v>0</v>
      </c>
      <c r="H211" s="168">
        <v>0</v>
      </c>
      <c r="I211" s="168">
        <v>0</v>
      </c>
      <c r="J211" s="242">
        <f t="shared" si="14"/>
        <v>1</v>
      </c>
      <c r="IF211" s="240"/>
      <c r="IG211" s="240"/>
      <c r="IH211" s="240"/>
      <c r="II211" s="240"/>
      <c r="IJ211" s="240"/>
      <c r="IK211" s="240"/>
      <c r="IL211" s="240"/>
      <c r="IM211" s="240"/>
      <c r="IN211" s="240"/>
      <c r="IO211" s="240"/>
      <c r="IP211" s="240"/>
      <c r="IQ211" s="240"/>
      <c r="IR211" s="240"/>
      <c r="IS211" s="240"/>
      <c r="IT211" s="240"/>
      <c r="IU211" s="240"/>
      <c r="IV211" s="240"/>
    </row>
    <row r="212" spans="1:10" ht="13.5" thickBot="1">
      <c r="A212" s="59" t="s">
        <v>13</v>
      </c>
      <c r="B212" s="171">
        <f>SUM(B191:B211)</f>
        <v>121</v>
      </c>
      <c r="C212" s="171">
        <f aca="true" t="shared" si="15" ref="C212:J212">SUM(C191:C211)</f>
        <v>90</v>
      </c>
      <c r="D212" s="171">
        <f t="shared" si="15"/>
        <v>42</v>
      </c>
      <c r="E212" s="171">
        <f t="shared" si="15"/>
        <v>32</v>
      </c>
      <c r="F212" s="171">
        <f t="shared" si="15"/>
        <v>31</v>
      </c>
      <c r="G212" s="171">
        <f t="shared" si="15"/>
        <v>16</v>
      </c>
      <c r="H212" s="171">
        <f t="shared" si="15"/>
        <v>11</v>
      </c>
      <c r="I212" s="171">
        <f t="shared" si="15"/>
        <v>6</v>
      </c>
      <c r="J212" s="171">
        <f t="shared" si="15"/>
        <v>349</v>
      </c>
    </row>
  </sheetData>
  <sheetProtection/>
  <mergeCells count="9">
    <mergeCell ref="A189:G189"/>
    <mergeCell ref="A160:H160"/>
    <mergeCell ref="A5:N5"/>
    <mergeCell ref="A19:M19"/>
    <mergeCell ref="A131:G131"/>
    <mergeCell ref="A32:K32"/>
    <mergeCell ref="A46:G46"/>
    <mergeCell ref="A96:G96"/>
    <mergeCell ref="A60:J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.8515625" style="1" customWidth="1"/>
    <col min="2" max="2" width="8.57421875" style="3" customWidth="1"/>
    <col min="3" max="3" width="30.8515625" style="12" customWidth="1"/>
    <col min="4" max="4" width="10.57421875" style="12" bestFit="1" customWidth="1"/>
    <col min="5" max="10" width="10.140625" style="1" bestFit="1" customWidth="1"/>
    <col min="11" max="11" width="9.8515625" style="1" bestFit="1" customWidth="1"/>
    <col min="12" max="13" width="10.140625" style="1" bestFit="1" customWidth="1"/>
    <col min="14" max="15" width="11.28125" style="1" bestFit="1" customWidth="1"/>
    <col min="16" max="16" width="11.00390625" style="1" bestFit="1" customWidth="1"/>
    <col min="17" max="17" width="9.140625" style="1" customWidth="1"/>
    <col min="18" max="18" width="10.8515625" style="1" bestFit="1" customWidth="1"/>
    <col min="19" max="16384" width="9.140625" style="1" customWidth="1"/>
  </cols>
  <sheetData>
    <row r="1" ht="19.5" customHeight="1">
      <c r="A1" s="2" t="s">
        <v>147</v>
      </c>
    </row>
    <row r="2" ht="12.75" customHeight="1">
      <c r="A2" s="1" t="s">
        <v>148</v>
      </c>
    </row>
    <row r="3" ht="12.75" customHeight="1">
      <c r="A3" s="1" t="s">
        <v>66</v>
      </c>
    </row>
    <row r="4" ht="6.75" customHeight="1" thickBot="1"/>
    <row r="5" spans="1:16" ht="13.5" customHeight="1" thickBot="1">
      <c r="A5" s="2"/>
      <c r="D5" s="252">
        <v>2012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</row>
    <row r="6" spans="4:16" ht="52.5" thickBot="1">
      <c r="D6" s="47" t="s">
        <v>6</v>
      </c>
      <c r="E6" s="47" t="s">
        <v>7</v>
      </c>
      <c r="F6" s="47" t="s">
        <v>8</v>
      </c>
      <c r="G6" s="47" t="s">
        <v>9</v>
      </c>
      <c r="H6" s="47" t="s">
        <v>10</v>
      </c>
      <c r="I6" s="47" t="s">
        <v>11</v>
      </c>
      <c r="J6" s="47" t="s">
        <v>52</v>
      </c>
      <c r="K6" s="47" t="s">
        <v>53</v>
      </c>
      <c r="L6" s="47" t="s">
        <v>54</v>
      </c>
      <c r="M6" s="47" t="s">
        <v>55</v>
      </c>
      <c r="N6" s="47" t="s">
        <v>56</v>
      </c>
      <c r="O6" s="47" t="s">
        <v>57</v>
      </c>
      <c r="P6" s="47" t="s">
        <v>162</v>
      </c>
    </row>
    <row r="7" spans="1:16" s="5" customFormat="1" ht="46.5" customHeight="1" thickBot="1">
      <c r="A7" s="251" t="s">
        <v>146</v>
      </c>
      <c r="B7" s="251"/>
      <c r="C7" s="251"/>
      <c r="D7" s="98">
        <v>262981</v>
      </c>
      <c r="E7" s="98">
        <v>320680</v>
      </c>
      <c r="F7" s="98">
        <v>408430</v>
      </c>
      <c r="G7" s="98">
        <v>520283</v>
      </c>
      <c r="H7" s="99">
        <v>562429</v>
      </c>
      <c r="I7" s="99">
        <v>511973</v>
      </c>
      <c r="J7" s="99">
        <v>488690</v>
      </c>
      <c r="K7" s="99">
        <v>331030</v>
      </c>
      <c r="L7" s="99">
        <v>516634</v>
      </c>
      <c r="M7" s="99">
        <v>551162</v>
      </c>
      <c r="N7" s="219">
        <v>467224</v>
      </c>
      <c r="O7" s="219">
        <v>367034</v>
      </c>
      <c r="P7" s="44">
        <f>SUM(D7:O7)</f>
        <v>5308550</v>
      </c>
    </row>
    <row r="8" spans="1:14" s="6" customFormat="1" ht="12.75">
      <c r="A8" s="3"/>
      <c r="B8" s="1"/>
      <c r="C8" s="12"/>
      <c r="D8" s="258"/>
      <c r="E8" s="258"/>
      <c r="F8" s="259"/>
      <c r="G8" s="259"/>
      <c r="H8" s="1"/>
      <c r="L8" s="257"/>
      <c r="M8" s="257"/>
      <c r="N8" s="18"/>
    </row>
  </sheetData>
  <sheetProtection/>
  <mergeCells count="5">
    <mergeCell ref="D5:P5"/>
    <mergeCell ref="A7:C7"/>
    <mergeCell ref="L8:M8"/>
    <mergeCell ref="D8:E8"/>
    <mergeCell ref="F8:G8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4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.421875" style="1" customWidth="1"/>
    <col min="2" max="2" width="23.8515625" style="12" customWidth="1"/>
    <col min="3" max="12" width="7.7109375" style="51" customWidth="1"/>
    <col min="13" max="15" width="7.7109375" style="1" customWidth="1"/>
    <col min="16" max="16384" width="9.140625" style="1" customWidth="1"/>
  </cols>
  <sheetData>
    <row r="1" ht="19.5" customHeight="1">
      <c r="A1" s="2" t="s">
        <v>304</v>
      </c>
    </row>
    <row r="2" ht="12.75">
      <c r="A2" s="1" t="s">
        <v>40</v>
      </c>
    </row>
    <row r="3" ht="6.75" customHeight="1" thickBot="1"/>
    <row r="4" spans="3:15" ht="13.5" customHeight="1" thickBot="1">
      <c r="C4" s="252">
        <v>2012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1:15" ht="84" thickBot="1">
      <c r="A5" s="4"/>
      <c r="B5" s="15"/>
      <c r="C5" s="47" t="s">
        <v>6</v>
      </c>
      <c r="D5" s="47" t="s">
        <v>7</v>
      </c>
      <c r="E5" s="47" t="s">
        <v>8</v>
      </c>
      <c r="F5" s="47" t="s">
        <v>9</v>
      </c>
      <c r="G5" s="47" t="s">
        <v>10</v>
      </c>
      <c r="H5" s="47" t="s">
        <v>11</v>
      </c>
      <c r="I5" s="47" t="s">
        <v>52</v>
      </c>
      <c r="J5" s="47" t="s">
        <v>53</v>
      </c>
      <c r="K5" s="47" t="s">
        <v>54</v>
      </c>
      <c r="L5" s="47" t="s">
        <v>55</v>
      </c>
      <c r="M5" s="47" t="s">
        <v>56</v>
      </c>
      <c r="N5" s="47" t="s">
        <v>57</v>
      </c>
      <c r="O5" s="47" t="s">
        <v>162</v>
      </c>
    </row>
    <row r="6" spans="1:15" s="8" customFormat="1" ht="13.5" thickBot="1">
      <c r="A6" s="253" t="s">
        <v>41</v>
      </c>
      <c r="B6" s="40" t="s">
        <v>42</v>
      </c>
      <c r="C6" s="28">
        <f aca="true" t="shared" si="0" ref="C6:N6">SUM(C7:C23)</f>
        <v>238.7</v>
      </c>
      <c r="D6" s="28">
        <f t="shared" si="0"/>
        <v>288.2999999999999</v>
      </c>
      <c r="E6" s="28">
        <f t="shared" si="0"/>
        <v>280.9</v>
      </c>
      <c r="F6" s="28">
        <f t="shared" si="0"/>
        <v>222.7</v>
      </c>
      <c r="G6" s="28">
        <f t="shared" si="0"/>
        <v>255.20000000000005</v>
      </c>
      <c r="H6" s="28">
        <f t="shared" si="0"/>
        <v>252.70000000000002</v>
      </c>
      <c r="I6" s="28">
        <f t="shared" si="0"/>
        <v>205.19999999999996</v>
      </c>
      <c r="J6" s="28">
        <f t="shared" si="0"/>
        <v>204.7</v>
      </c>
      <c r="K6" s="28">
        <f t="shared" si="0"/>
        <v>253.10000000000005</v>
      </c>
      <c r="L6" s="28">
        <f t="shared" si="0"/>
        <v>241.79999999999995</v>
      </c>
      <c r="M6" s="28">
        <f t="shared" si="0"/>
        <v>243.99999999999997</v>
      </c>
      <c r="N6" s="28">
        <f t="shared" si="0"/>
        <v>264.1</v>
      </c>
      <c r="O6" s="44">
        <f aca="true" t="shared" si="1" ref="O6:O23">SUM(C6:N6)</f>
        <v>2951.4</v>
      </c>
    </row>
    <row r="7" spans="1:16" ht="45">
      <c r="A7" s="254"/>
      <c r="B7" s="37" t="s">
        <v>88</v>
      </c>
      <c r="C7" s="64">
        <v>33.9</v>
      </c>
      <c r="D7" s="64">
        <v>36</v>
      </c>
      <c r="E7" s="64">
        <v>46.4</v>
      </c>
      <c r="F7" s="48">
        <v>44.6</v>
      </c>
      <c r="G7" s="48">
        <v>53.2</v>
      </c>
      <c r="H7" s="48">
        <v>43.2</v>
      </c>
      <c r="I7" s="48">
        <v>35.3</v>
      </c>
      <c r="J7" s="48">
        <v>34.8</v>
      </c>
      <c r="K7" s="64">
        <v>37</v>
      </c>
      <c r="L7" s="48">
        <v>36.1</v>
      </c>
      <c r="M7" s="48">
        <v>33.5</v>
      </c>
      <c r="N7" s="48">
        <v>44.4</v>
      </c>
      <c r="O7" s="43">
        <f t="shared" si="1"/>
        <v>478.40000000000003</v>
      </c>
      <c r="P7" s="19"/>
    </row>
    <row r="8" spans="1:16" s="5" customFormat="1" ht="33.75">
      <c r="A8" s="254"/>
      <c r="B8" s="38" t="s">
        <v>87</v>
      </c>
      <c r="C8" s="67">
        <v>43.6</v>
      </c>
      <c r="D8" s="67">
        <v>36.5</v>
      </c>
      <c r="E8" s="67">
        <v>45</v>
      </c>
      <c r="F8" s="49">
        <v>27.9</v>
      </c>
      <c r="G8" s="49">
        <v>30.6</v>
      </c>
      <c r="H8" s="49">
        <v>31.9</v>
      </c>
      <c r="I8" s="49">
        <v>30.5</v>
      </c>
      <c r="J8" s="49">
        <v>33.7</v>
      </c>
      <c r="K8" s="49">
        <v>46.4</v>
      </c>
      <c r="L8" s="49">
        <v>52.3</v>
      </c>
      <c r="M8" s="49">
        <v>43.4</v>
      </c>
      <c r="N8" s="49">
        <v>48.9</v>
      </c>
      <c r="O8" s="45">
        <f t="shared" si="1"/>
        <v>470.69999999999993</v>
      </c>
      <c r="P8" s="20"/>
    </row>
    <row r="9" spans="1:15" s="6" customFormat="1" ht="33.75">
      <c r="A9" s="254"/>
      <c r="B9" s="38" t="s">
        <v>44</v>
      </c>
      <c r="C9" s="67">
        <v>28.4</v>
      </c>
      <c r="D9" s="67">
        <v>32.7</v>
      </c>
      <c r="E9" s="67">
        <v>36.1</v>
      </c>
      <c r="F9" s="49">
        <v>31.2</v>
      </c>
      <c r="G9" s="49">
        <v>35.5</v>
      </c>
      <c r="H9" s="49">
        <v>38.6</v>
      </c>
      <c r="I9" s="49">
        <v>29.7</v>
      </c>
      <c r="J9" s="49">
        <v>24.3</v>
      </c>
      <c r="K9" s="49">
        <v>31.8</v>
      </c>
      <c r="L9" s="49">
        <v>30.8</v>
      </c>
      <c r="M9" s="49">
        <v>35.2</v>
      </c>
      <c r="N9" s="49">
        <v>37.9</v>
      </c>
      <c r="O9" s="45">
        <f t="shared" si="1"/>
        <v>392.2</v>
      </c>
    </row>
    <row r="10" spans="1:16" s="6" customFormat="1" ht="78.75">
      <c r="A10" s="254"/>
      <c r="B10" s="38" t="s">
        <v>141</v>
      </c>
      <c r="C10" s="67">
        <v>70.8</v>
      </c>
      <c r="D10" s="67">
        <v>105.1</v>
      </c>
      <c r="E10" s="67">
        <v>58.9</v>
      </c>
      <c r="F10" s="49">
        <v>23</v>
      </c>
      <c r="G10" s="49">
        <v>21.9</v>
      </c>
      <c r="H10" s="49">
        <v>23.4</v>
      </c>
      <c r="I10" s="49">
        <v>11.2</v>
      </c>
      <c r="J10" s="49">
        <v>20.8</v>
      </c>
      <c r="K10" s="49">
        <v>16.3</v>
      </c>
      <c r="L10" s="49">
        <v>13.7</v>
      </c>
      <c r="M10" s="49">
        <v>12.9</v>
      </c>
      <c r="N10" s="49">
        <v>9.8</v>
      </c>
      <c r="O10" s="45">
        <f t="shared" si="1"/>
        <v>387.7999999999999</v>
      </c>
      <c r="P10" s="21"/>
    </row>
    <row r="11" spans="1:15" s="6" customFormat="1" ht="33.75">
      <c r="A11" s="254"/>
      <c r="B11" s="38" t="s">
        <v>46</v>
      </c>
      <c r="C11" s="67">
        <v>14.1</v>
      </c>
      <c r="D11" s="67">
        <v>21.7</v>
      </c>
      <c r="E11" s="67">
        <v>28.1</v>
      </c>
      <c r="F11" s="49">
        <v>32.4</v>
      </c>
      <c r="G11" s="49">
        <v>45.7</v>
      </c>
      <c r="H11" s="49">
        <v>35</v>
      </c>
      <c r="I11" s="49">
        <v>25.3</v>
      </c>
      <c r="J11" s="49">
        <v>23.2</v>
      </c>
      <c r="K11" s="49">
        <v>30.3</v>
      </c>
      <c r="L11" s="49">
        <v>26.2</v>
      </c>
      <c r="M11" s="49">
        <v>37.3</v>
      </c>
      <c r="N11" s="49">
        <v>23.7</v>
      </c>
      <c r="O11" s="45">
        <f t="shared" si="1"/>
        <v>343</v>
      </c>
    </row>
    <row r="12" spans="1:15" s="6" customFormat="1" ht="33.75">
      <c r="A12" s="254"/>
      <c r="B12" s="38" t="s">
        <v>85</v>
      </c>
      <c r="C12" s="67">
        <v>11.9</v>
      </c>
      <c r="D12" s="67">
        <v>11.6</v>
      </c>
      <c r="E12" s="67">
        <v>12.9</v>
      </c>
      <c r="F12" s="49">
        <v>11.6</v>
      </c>
      <c r="G12" s="49">
        <v>14.4</v>
      </c>
      <c r="H12" s="49">
        <v>18.9</v>
      </c>
      <c r="I12" s="49">
        <v>18.6</v>
      </c>
      <c r="J12" s="49">
        <v>17.5</v>
      </c>
      <c r="K12" s="49">
        <v>20.4</v>
      </c>
      <c r="L12" s="49">
        <v>14.2</v>
      </c>
      <c r="M12" s="49">
        <v>14.7</v>
      </c>
      <c r="N12" s="49">
        <v>15.5</v>
      </c>
      <c r="O12" s="45">
        <f t="shared" si="1"/>
        <v>182.2</v>
      </c>
    </row>
    <row r="13" spans="1:15" s="6" customFormat="1" ht="33.75">
      <c r="A13" s="254"/>
      <c r="B13" s="38" t="s">
        <v>47</v>
      </c>
      <c r="C13" s="67">
        <v>8.7</v>
      </c>
      <c r="D13" s="67">
        <v>12.6</v>
      </c>
      <c r="E13" s="67">
        <v>13.7</v>
      </c>
      <c r="F13" s="49">
        <v>12.9</v>
      </c>
      <c r="G13" s="49">
        <v>14.3</v>
      </c>
      <c r="H13" s="49">
        <v>14</v>
      </c>
      <c r="I13" s="49">
        <v>13.6</v>
      </c>
      <c r="J13" s="49">
        <v>10.2</v>
      </c>
      <c r="K13" s="49">
        <v>10.1</v>
      </c>
      <c r="L13" s="49">
        <v>11.7</v>
      </c>
      <c r="M13" s="49">
        <v>12.6</v>
      </c>
      <c r="N13" s="49">
        <v>12</v>
      </c>
      <c r="O13" s="45">
        <f t="shared" si="1"/>
        <v>146.4</v>
      </c>
    </row>
    <row r="14" spans="1:16" s="6" customFormat="1" ht="22.5">
      <c r="A14" s="254"/>
      <c r="B14" s="38" t="s">
        <v>45</v>
      </c>
      <c r="C14" s="67">
        <v>1.9</v>
      </c>
      <c r="D14" s="67">
        <v>2.3</v>
      </c>
      <c r="E14" s="67">
        <v>3</v>
      </c>
      <c r="F14" s="49">
        <v>4.7</v>
      </c>
      <c r="G14" s="49">
        <v>2.7</v>
      </c>
      <c r="H14" s="49">
        <v>7.4</v>
      </c>
      <c r="I14" s="49">
        <v>9.4</v>
      </c>
      <c r="J14" s="49">
        <v>8.4</v>
      </c>
      <c r="K14" s="49">
        <v>22.6</v>
      </c>
      <c r="L14" s="49">
        <v>19.1</v>
      </c>
      <c r="M14" s="49">
        <v>18.1</v>
      </c>
      <c r="N14" s="49">
        <v>32.8</v>
      </c>
      <c r="O14" s="45">
        <f t="shared" si="1"/>
        <v>132.39999999999998</v>
      </c>
      <c r="P14" s="21"/>
    </row>
    <row r="15" spans="1:15" s="6" customFormat="1" ht="33.75">
      <c r="A15" s="254"/>
      <c r="B15" s="38" t="s">
        <v>86</v>
      </c>
      <c r="C15" s="67">
        <v>8</v>
      </c>
      <c r="D15" s="67">
        <v>8.9</v>
      </c>
      <c r="E15" s="67">
        <v>10.6</v>
      </c>
      <c r="F15" s="49">
        <v>10.7</v>
      </c>
      <c r="G15" s="49">
        <v>10</v>
      </c>
      <c r="H15" s="49">
        <v>9.8</v>
      </c>
      <c r="I15" s="49">
        <v>8.1</v>
      </c>
      <c r="J15" s="49">
        <v>8.7</v>
      </c>
      <c r="K15" s="49">
        <v>10.9</v>
      </c>
      <c r="L15" s="49">
        <v>9.8</v>
      </c>
      <c r="M15" s="49">
        <v>10.4</v>
      </c>
      <c r="N15" s="49">
        <v>10.6</v>
      </c>
      <c r="O15" s="45">
        <f t="shared" si="1"/>
        <v>116.5</v>
      </c>
    </row>
    <row r="16" spans="1:15" s="6" customFormat="1" ht="33.75">
      <c r="A16" s="254"/>
      <c r="B16" s="38" t="s">
        <v>92</v>
      </c>
      <c r="C16" s="67">
        <v>5.9</v>
      </c>
      <c r="D16" s="67">
        <v>6.5</v>
      </c>
      <c r="E16" s="67">
        <v>8.6</v>
      </c>
      <c r="F16" s="49">
        <v>8.2</v>
      </c>
      <c r="G16" s="49">
        <v>10.2</v>
      </c>
      <c r="H16" s="67">
        <v>10</v>
      </c>
      <c r="I16" s="49">
        <v>8.1</v>
      </c>
      <c r="J16" s="67">
        <v>10</v>
      </c>
      <c r="K16" s="67">
        <v>9.6</v>
      </c>
      <c r="L16" s="67">
        <v>9.6</v>
      </c>
      <c r="M16" s="67">
        <v>9.8</v>
      </c>
      <c r="N16" s="67">
        <v>10</v>
      </c>
      <c r="O16" s="42">
        <f t="shared" si="1"/>
        <v>106.49999999999999</v>
      </c>
    </row>
    <row r="17" spans="1:15" s="6" customFormat="1" ht="45">
      <c r="A17" s="254"/>
      <c r="B17" s="38" t="s">
        <v>140</v>
      </c>
      <c r="C17" s="67">
        <v>2.6</v>
      </c>
      <c r="D17" s="67">
        <v>3.7</v>
      </c>
      <c r="E17" s="67">
        <v>3.7</v>
      </c>
      <c r="F17" s="49">
        <v>3.8</v>
      </c>
      <c r="G17" s="49">
        <v>3.1</v>
      </c>
      <c r="H17" s="49">
        <v>4.4</v>
      </c>
      <c r="I17" s="49">
        <v>2.7</v>
      </c>
      <c r="J17" s="49">
        <v>3</v>
      </c>
      <c r="K17" s="49">
        <v>3.8</v>
      </c>
      <c r="L17" s="49">
        <v>4.1</v>
      </c>
      <c r="M17" s="49">
        <v>4.3</v>
      </c>
      <c r="N17" s="49">
        <v>4.2</v>
      </c>
      <c r="O17" s="45">
        <f t="shared" si="1"/>
        <v>43.400000000000006</v>
      </c>
    </row>
    <row r="18" spans="1:15" s="6" customFormat="1" ht="22.5">
      <c r="A18" s="254"/>
      <c r="B18" s="38" t="s">
        <v>89</v>
      </c>
      <c r="C18" s="67">
        <v>2.4</v>
      </c>
      <c r="D18" s="67">
        <v>3.4</v>
      </c>
      <c r="E18" s="67">
        <v>3.7</v>
      </c>
      <c r="F18" s="49">
        <v>3.8</v>
      </c>
      <c r="G18" s="49">
        <v>4.6</v>
      </c>
      <c r="H18" s="49">
        <v>3.8</v>
      </c>
      <c r="I18" s="49">
        <v>4.5</v>
      </c>
      <c r="J18" s="49">
        <v>3.7</v>
      </c>
      <c r="K18" s="49">
        <v>3.3</v>
      </c>
      <c r="L18" s="49">
        <v>3</v>
      </c>
      <c r="M18" s="49">
        <v>2.6</v>
      </c>
      <c r="N18" s="49">
        <v>3.2</v>
      </c>
      <c r="O18" s="45">
        <f t="shared" si="1"/>
        <v>42</v>
      </c>
    </row>
    <row r="19" spans="1:16" s="6" customFormat="1" ht="22.5">
      <c r="A19" s="254"/>
      <c r="B19" s="38" t="s">
        <v>43</v>
      </c>
      <c r="C19" s="67">
        <v>2.1</v>
      </c>
      <c r="D19" s="67">
        <v>1.9</v>
      </c>
      <c r="E19" s="67">
        <v>2.5</v>
      </c>
      <c r="F19" s="49">
        <v>2.1</v>
      </c>
      <c r="G19" s="49">
        <v>2</v>
      </c>
      <c r="H19" s="49">
        <v>2.5</v>
      </c>
      <c r="I19" s="49">
        <v>2.3</v>
      </c>
      <c r="J19" s="49">
        <v>1.5</v>
      </c>
      <c r="K19" s="49">
        <v>3.6</v>
      </c>
      <c r="L19" s="49">
        <v>3.6</v>
      </c>
      <c r="M19" s="49">
        <v>2.7</v>
      </c>
      <c r="N19" s="67">
        <v>4</v>
      </c>
      <c r="O19" s="45">
        <f t="shared" si="1"/>
        <v>30.8</v>
      </c>
      <c r="P19" s="21"/>
    </row>
    <row r="20" spans="1:16" s="6" customFormat="1" ht="45">
      <c r="A20" s="254"/>
      <c r="B20" s="38" t="s">
        <v>129</v>
      </c>
      <c r="C20" s="67">
        <v>1</v>
      </c>
      <c r="D20" s="67">
        <v>1.4</v>
      </c>
      <c r="E20" s="67">
        <v>2.5</v>
      </c>
      <c r="F20" s="49">
        <v>2.4</v>
      </c>
      <c r="G20" s="49">
        <v>1.8</v>
      </c>
      <c r="H20" s="49">
        <v>5.9</v>
      </c>
      <c r="I20" s="49">
        <v>1.7</v>
      </c>
      <c r="J20" s="49">
        <v>1.3</v>
      </c>
      <c r="K20" s="49">
        <v>1.8</v>
      </c>
      <c r="L20" s="49">
        <v>1.7</v>
      </c>
      <c r="M20" s="49">
        <v>1.5</v>
      </c>
      <c r="N20" s="49">
        <v>1.6</v>
      </c>
      <c r="O20" s="45">
        <f t="shared" si="1"/>
        <v>24.600000000000005</v>
      </c>
      <c r="P20" s="21"/>
    </row>
    <row r="21" spans="1:15" s="6" customFormat="1" ht="22.5">
      <c r="A21" s="254"/>
      <c r="B21" s="38" t="s">
        <v>49</v>
      </c>
      <c r="C21" s="67">
        <v>0.9</v>
      </c>
      <c r="D21" s="67">
        <v>1.5</v>
      </c>
      <c r="E21" s="67">
        <v>1.9</v>
      </c>
      <c r="F21" s="49">
        <v>1.3</v>
      </c>
      <c r="G21" s="49">
        <v>2.1</v>
      </c>
      <c r="H21" s="49">
        <v>1.7</v>
      </c>
      <c r="I21" s="49">
        <v>1.4</v>
      </c>
      <c r="J21" s="49">
        <v>0.8</v>
      </c>
      <c r="K21" s="49">
        <v>2.3</v>
      </c>
      <c r="L21" s="49">
        <v>3</v>
      </c>
      <c r="M21" s="49">
        <v>1.7</v>
      </c>
      <c r="N21" s="49">
        <v>2.3</v>
      </c>
      <c r="O21" s="45">
        <f t="shared" si="1"/>
        <v>20.9</v>
      </c>
    </row>
    <row r="22" spans="1:15" ht="33.75">
      <c r="A22" s="254"/>
      <c r="B22" s="38" t="s">
        <v>90</v>
      </c>
      <c r="C22" s="67">
        <v>1.1</v>
      </c>
      <c r="D22" s="67">
        <v>1.7</v>
      </c>
      <c r="E22" s="67">
        <v>1.8</v>
      </c>
      <c r="F22" s="49">
        <v>1</v>
      </c>
      <c r="G22" s="49">
        <v>1.8</v>
      </c>
      <c r="H22" s="49">
        <v>1.1</v>
      </c>
      <c r="I22" s="49">
        <v>1.6</v>
      </c>
      <c r="J22" s="49">
        <v>1.3</v>
      </c>
      <c r="K22" s="49">
        <v>1.5</v>
      </c>
      <c r="L22" s="49">
        <v>1.6</v>
      </c>
      <c r="M22" s="49">
        <v>1.7</v>
      </c>
      <c r="N22" s="49">
        <v>1.7</v>
      </c>
      <c r="O22" s="45">
        <f t="shared" si="1"/>
        <v>17.9</v>
      </c>
    </row>
    <row r="23" spans="1:15" ht="45.75" thickBot="1">
      <c r="A23" s="255"/>
      <c r="B23" s="39" t="s">
        <v>48</v>
      </c>
      <c r="C23" s="65">
        <v>1.4</v>
      </c>
      <c r="D23" s="65">
        <v>0.8</v>
      </c>
      <c r="E23" s="65">
        <v>1.5</v>
      </c>
      <c r="F23" s="50">
        <v>1.1</v>
      </c>
      <c r="G23" s="50">
        <v>1.3</v>
      </c>
      <c r="H23" s="50">
        <v>1.1</v>
      </c>
      <c r="I23" s="50">
        <v>1.2</v>
      </c>
      <c r="J23" s="50">
        <v>1.5</v>
      </c>
      <c r="K23" s="50">
        <v>1.4</v>
      </c>
      <c r="L23" s="50">
        <v>1.3</v>
      </c>
      <c r="M23" s="50">
        <v>1.6</v>
      </c>
      <c r="N23" s="50">
        <v>1.5</v>
      </c>
      <c r="O23" s="46">
        <f t="shared" si="1"/>
        <v>15.700000000000001</v>
      </c>
    </row>
    <row r="24" spans="1:15" s="7" customFormat="1" ht="12.75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</row>
    <row r="25" spans="1:14" ht="12.75">
      <c r="A25" s="10"/>
      <c r="F25" s="71"/>
      <c r="G25" s="71"/>
      <c r="L25" s="71"/>
      <c r="M25" s="11"/>
      <c r="N25" s="11"/>
    </row>
    <row r="26" spans="1:15" ht="12.75">
      <c r="A26" s="10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5" ht="12.75">
      <c r="A27" s="10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16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spans="1:3" ht="12.75">
      <c r="A42" s="10"/>
      <c r="C42" s="74"/>
    </row>
    <row r="43" ht="12.75">
      <c r="C43" s="74"/>
    </row>
    <row r="44" ht="12.75">
      <c r="C44" s="74"/>
    </row>
    <row r="45" ht="12.75">
      <c r="C45" s="74"/>
    </row>
  </sheetData>
  <sheetProtection/>
  <mergeCells count="2">
    <mergeCell ref="C4:O4"/>
    <mergeCell ref="A6:A2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146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57421875" style="41" customWidth="1"/>
    <col min="2" max="2" width="31.7109375" style="157" customWidth="1"/>
    <col min="3" max="3" width="9.140625" style="112" customWidth="1"/>
    <col min="4" max="15" width="9.140625" style="41" customWidth="1"/>
    <col min="16" max="16384" width="9.140625" style="41" customWidth="1"/>
  </cols>
  <sheetData>
    <row r="1" spans="1:15" s="1" customFormat="1" ht="19.5" customHeight="1">
      <c r="A1" s="2" t="s">
        <v>305</v>
      </c>
      <c r="B1" s="136"/>
      <c r="C1" s="17"/>
      <c r="D1" s="8"/>
      <c r="O1" s="12"/>
    </row>
    <row r="2" spans="1:15" s="1" customFormat="1" ht="12.75">
      <c r="A2" s="8" t="s">
        <v>40</v>
      </c>
      <c r="B2" s="136"/>
      <c r="C2" s="17"/>
      <c r="D2" s="8"/>
      <c r="O2" s="12"/>
    </row>
    <row r="3" spans="1:5" s="1" customFormat="1" ht="12.75" customHeight="1">
      <c r="A3" s="1" t="s">
        <v>84</v>
      </c>
      <c r="B3" s="137"/>
      <c r="C3" s="7"/>
      <c r="D3" s="3"/>
      <c r="E3" s="7"/>
    </row>
    <row r="4" spans="1:15" s="1" customFormat="1" ht="13.5" thickBot="1">
      <c r="A4" s="8"/>
      <c r="B4" s="136"/>
      <c r="C4" s="17"/>
      <c r="D4" s="8"/>
      <c r="O4" s="12"/>
    </row>
    <row r="5" spans="2:15" s="1" customFormat="1" ht="13.5" thickBot="1">
      <c r="B5" s="137"/>
      <c r="C5" s="252">
        <v>2012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s="1" customFormat="1" ht="48" thickBot="1">
      <c r="A6" s="4"/>
      <c r="B6" s="138"/>
      <c r="C6" s="70" t="s">
        <v>6</v>
      </c>
      <c r="D6" s="70" t="s">
        <v>7</v>
      </c>
      <c r="E6" s="70" t="s">
        <v>8</v>
      </c>
      <c r="F6" s="70" t="s">
        <v>9</v>
      </c>
      <c r="G6" s="70" t="s">
        <v>10</v>
      </c>
      <c r="H6" s="70" t="s">
        <v>11</v>
      </c>
      <c r="I6" s="70" t="s">
        <v>52</v>
      </c>
      <c r="J6" s="70" t="s">
        <v>53</v>
      </c>
      <c r="K6" s="70" t="s">
        <v>54</v>
      </c>
      <c r="L6" s="70" t="s">
        <v>55</v>
      </c>
      <c r="M6" s="70" t="s">
        <v>56</v>
      </c>
      <c r="N6" s="70" t="s">
        <v>57</v>
      </c>
      <c r="O6" s="70" t="s">
        <v>162</v>
      </c>
    </row>
    <row r="7" spans="1:15" s="1" customFormat="1" ht="13.5" thickBot="1">
      <c r="A7" s="261" t="s">
        <v>121</v>
      </c>
      <c r="B7" s="139" t="s">
        <v>149</v>
      </c>
      <c r="C7" s="103">
        <f aca="true" t="shared" si="0" ref="C7:N7">C9+C82+C154+C235+C314+C394+C471+C553+C635+C714+C796+C883+C962+C1043+C1128+C1215+C1297+C1387</f>
        <v>172483</v>
      </c>
      <c r="D7" s="103">
        <f t="shared" si="0"/>
        <v>214989</v>
      </c>
      <c r="E7" s="103">
        <f t="shared" si="0"/>
        <v>200443</v>
      </c>
      <c r="F7" s="103">
        <f t="shared" si="0"/>
        <v>150202</v>
      </c>
      <c r="G7" s="103">
        <f t="shared" si="0"/>
        <v>80231</v>
      </c>
      <c r="H7" s="103">
        <f t="shared" si="0"/>
        <v>173611</v>
      </c>
      <c r="I7" s="103">
        <f t="shared" si="0"/>
        <v>138866</v>
      </c>
      <c r="J7" s="103">
        <f t="shared" si="0"/>
        <v>138354</v>
      </c>
      <c r="K7" s="103">
        <f t="shared" si="0"/>
        <v>164110</v>
      </c>
      <c r="L7" s="103">
        <f t="shared" si="0"/>
        <v>156278</v>
      </c>
      <c r="M7" s="103">
        <f t="shared" si="0"/>
        <v>151795</v>
      </c>
      <c r="N7" s="103">
        <f t="shared" si="0"/>
        <v>167426</v>
      </c>
      <c r="O7" s="103">
        <f>SUM(C7:N7)</f>
        <v>1908788</v>
      </c>
    </row>
    <row r="8" spans="1:15" ht="14.25" thickBot="1">
      <c r="A8" s="262"/>
      <c r="B8" s="271" t="s">
        <v>43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</row>
    <row r="9" spans="1:15" ht="13.5" thickBot="1">
      <c r="A9" s="262"/>
      <c r="B9" s="140" t="s">
        <v>13</v>
      </c>
      <c r="C9" s="34">
        <f aca="true" t="shared" si="1" ref="C9:N9">C11+C19+C24+C45+C79</f>
        <v>1681</v>
      </c>
      <c r="D9" s="34">
        <f t="shared" si="1"/>
        <v>1512</v>
      </c>
      <c r="E9" s="34">
        <f t="shared" si="1"/>
        <v>2187</v>
      </c>
      <c r="F9" s="34">
        <f t="shared" si="1"/>
        <v>1658</v>
      </c>
      <c r="G9" s="34">
        <f t="shared" si="1"/>
        <v>0</v>
      </c>
      <c r="H9" s="34">
        <f t="shared" si="1"/>
        <v>1987</v>
      </c>
      <c r="I9" s="34">
        <f t="shared" si="1"/>
        <v>1871</v>
      </c>
      <c r="J9" s="34">
        <f t="shared" si="1"/>
        <v>1314</v>
      </c>
      <c r="K9" s="34">
        <f t="shared" si="1"/>
        <v>3172</v>
      </c>
      <c r="L9" s="34">
        <f t="shared" si="1"/>
        <v>3043</v>
      </c>
      <c r="M9" s="34">
        <f t="shared" si="1"/>
        <v>2148</v>
      </c>
      <c r="N9" s="34">
        <f t="shared" si="1"/>
        <v>3385</v>
      </c>
      <c r="O9" s="34">
        <f>SUM(C9:N9)</f>
        <v>23958</v>
      </c>
    </row>
    <row r="10" spans="1:15" s="1" customFormat="1" ht="48" thickBot="1">
      <c r="A10" s="262"/>
      <c r="B10" s="138"/>
      <c r="C10" s="70" t="s">
        <v>6</v>
      </c>
      <c r="D10" s="70" t="s">
        <v>7</v>
      </c>
      <c r="E10" s="70" t="s">
        <v>8</v>
      </c>
      <c r="F10" s="70" t="s">
        <v>9</v>
      </c>
      <c r="G10" s="70" t="s">
        <v>10</v>
      </c>
      <c r="H10" s="70" t="s">
        <v>11</v>
      </c>
      <c r="I10" s="70" t="s">
        <v>52</v>
      </c>
      <c r="J10" s="70" t="s">
        <v>53</v>
      </c>
      <c r="K10" s="70" t="s">
        <v>54</v>
      </c>
      <c r="L10" s="70" t="s">
        <v>55</v>
      </c>
      <c r="M10" s="70" t="s">
        <v>56</v>
      </c>
      <c r="N10" s="70" t="s">
        <v>57</v>
      </c>
      <c r="O10" s="70" t="s">
        <v>162</v>
      </c>
    </row>
    <row r="11" spans="1:15" ht="13.5" customHeight="1" thickBot="1">
      <c r="A11" s="262"/>
      <c r="B11" s="141" t="s">
        <v>118</v>
      </c>
      <c r="C11" s="34">
        <f aca="true" t="shared" si="2" ref="C11:N11">SUM(C12:C18)</f>
        <v>1367</v>
      </c>
      <c r="D11" s="34">
        <f t="shared" si="2"/>
        <v>987</v>
      </c>
      <c r="E11" s="34">
        <f t="shared" si="2"/>
        <v>1533</v>
      </c>
      <c r="F11" s="34">
        <f t="shared" si="2"/>
        <v>1187</v>
      </c>
      <c r="G11" s="34">
        <f t="shared" si="2"/>
        <v>0</v>
      </c>
      <c r="H11" s="34">
        <f t="shared" si="2"/>
        <v>1295</v>
      </c>
      <c r="I11" s="34">
        <f t="shared" si="2"/>
        <v>1514</v>
      </c>
      <c r="J11" s="34">
        <f t="shared" si="2"/>
        <v>998</v>
      </c>
      <c r="K11" s="34">
        <f t="shared" si="2"/>
        <v>2775</v>
      </c>
      <c r="L11" s="34">
        <f t="shared" si="2"/>
        <v>2334</v>
      </c>
      <c r="M11" s="34">
        <f t="shared" si="2"/>
        <v>1591</v>
      </c>
      <c r="N11" s="34">
        <f t="shared" si="2"/>
        <v>2364</v>
      </c>
      <c r="O11" s="34">
        <f aca="true" t="shared" si="3" ref="O11:O18">SUM(C11:N11)</f>
        <v>17945</v>
      </c>
    </row>
    <row r="12" spans="1:15" ht="12.75">
      <c r="A12" s="262"/>
      <c r="B12" s="142" t="s">
        <v>21</v>
      </c>
      <c r="C12" s="81">
        <v>540</v>
      </c>
      <c r="D12" s="81">
        <v>368</v>
      </c>
      <c r="E12" s="81">
        <v>634</v>
      </c>
      <c r="F12" s="81">
        <v>363</v>
      </c>
      <c r="G12" s="81"/>
      <c r="H12" s="81">
        <v>541</v>
      </c>
      <c r="I12" s="81">
        <v>630</v>
      </c>
      <c r="J12" s="81">
        <v>487</v>
      </c>
      <c r="K12" s="81">
        <v>2111</v>
      </c>
      <c r="L12" s="81">
        <v>1636</v>
      </c>
      <c r="M12" s="81">
        <v>1200</v>
      </c>
      <c r="N12" s="81">
        <v>1767</v>
      </c>
      <c r="O12" s="82">
        <f t="shared" si="3"/>
        <v>10277</v>
      </c>
    </row>
    <row r="13" spans="1:15" ht="12.75">
      <c r="A13" s="262"/>
      <c r="B13" s="143" t="s">
        <v>14</v>
      </c>
      <c r="C13" s="30">
        <v>160</v>
      </c>
      <c r="D13" s="30">
        <v>209</v>
      </c>
      <c r="E13" s="30">
        <v>427</v>
      </c>
      <c r="F13" s="30"/>
      <c r="G13" s="30"/>
      <c r="H13" s="30">
        <v>400</v>
      </c>
      <c r="I13" s="30">
        <v>508</v>
      </c>
      <c r="J13" s="30">
        <v>195</v>
      </c>
      <c r="K13" s="30">
        <v>397</v>
      </c>
      <c r="L13" s="30">
        <v>199</v>
      </c>
      <c r="M13" s="30">
        <v>133</v>
      </c>
      <c r="N13" s="30">
        <v>209</v>
      </c>
      <c r="O13" s="31">
        <f t="shared" si="3"/>
        <v>2837</v>
      </c>
    </row>
    <row r="14" spans="1:15" ht="22.5">
      <c r="A14" s="262"/>
      <c r="B14" s="144" t="s">
        <v>18</v>
      </c>
      <c r="C14" s="30">
        <v>199</v>
      </c>
      <c r="D14" s="30">
        <v>111</v>
      </c>
      <c r="E14" s="30">
        <v>188</v>
      </c>
      <c r="F14" s="30">
        <v>340</v>
      </c>
      <c r="G14" s="30"/>
      <c r="H14" s="30">
        <v>207</v>
      </c>
      <c r="I14" s="30">
        <v>175</v>
      </c>
      <c r="J14" s="30">
        <v>80</v>
      </c>
      <c r="K14" s="30">
        <v>120</v>
      </c>
      <c r="L14" s="30">
        <v>141</v>
      </c>
      <c r="M14" s="30">
        <v>169</v>
      </c>
      <c r="N14" s="30">
        <v>233</v>
      </c>
      <c r="O14" s="31">
        <f t="shared" si="3"/>
        <v>1963</v>
      </c>
    </row>
    <row r="15" spans="1:15" ht="12.75">
      <c r="A15" s="262"/>
      <c r="B15" s="143" t="s">
        <v>125</v>
      </c>
      <c r="C15" s="30">
        <v>306</v>
      </c>
      <c r="D15" s="30"/>
      <c r="E15" s="30">
        <v>284</v>
      </c>
      <c r="F15" s="30">
        <v>125</v>
      </c>
      <c r="G15" s="30"/>
      <c r="H15" s="30"/>
      <c r="I15" s="30">
        <v>123</v>
      </c>
      <c r="J15" s="30"/>
      <c r="K15" s="30">
        <v>88</v>
      </c>
      <c r="L15" s="30"/>
      <c r="M15" s="30"/>
      <c r="N15" s="30">
        <v>155</v>
      </c>
      <c r="O15" s="31">
        <f t="shared" si="3"/>
        <v>1081</v>
      </c>
    </row>
    <row r="16" spans="1:15" ht="12.75">
      <c r="A16" s="262"/>
      <c r="B16" s="143" t="s">
        <v>16</v>
      </c>
      <c r="C16" s="30">
        <v>94</v>
      </c>
      <c r="D16" s="30"/>
      <c r="E16" s="30"/>
      <c r="F16" s="30">
        <v>210</v>
      </c>
      <c r="G16" s="30"/>
      <c r="H16" s="30">
        <v>147</v>
      </c>
      <c r="I16" s="30"/>
      <c r="J16" s="30">
        <v>137</v>
      </c>
      <c r="K16" s="30"/>
      <c r="L16" s="30">
        <v>113</v>
      </c>
      <c r="M16" s="30"/>
      <c r="N16" s="30"/>
      <c r="O16" s="31">
        <f t="shared" si="3"/>
        <v>701</v>
      </c>
    </row>
    <row r="17" spans="1:15" ht="12.75">
      <c r="A17" s="262"/>
      <c r="B17" s="143" t="s">
        <v>122</v>
      </c>
      <c r="C17" s="30">
        <v>68</v>
      </c>
      <c r="D17" s="30">
        <v>121</v>
      </c>
      <c r="E17" s="30"/>
      <c r="F17" s="30">
        <v>149</v>
      </c>
      <c r="G17" s="30"/>
      <c r="H17" s="30"/>
      <c r="I17" s="30">
        <v>78</v>
      </c>
      <c r="J17" s="30">
        <v>99</v>
      </c>
      <c r="K17" s="30">
        <v>59</v>
      </c>
      <c r="L17" s="30">
        <v>115</v>
      </c>
      <c r="M17" s="30"/>
      <c r="N17" s="30"/>
      <c r="O17" s="31">
        <f t="shared" si="3"/>
        <v>689</v>
      </c>
    </row>
    <row r="18" spans="1:15" ht="13.5" thickBot="1">
      <c r="A18" s="262"/>
      <c r="B18" s="145" t="s">
        <v>17</v>
      </c>
      <c r="C18" s="32"/>
      <c r="D18" s="32">
        <v>178</v>
      </c>
      <c r="E18" s="32"/>
      <c r="F18" s="32"/>
      <c r="G18" s="32"/>
      <c r="H18" s="32"/>
      <c r="I18" s="32"/>
      <c r="J18" s="32"/>
      <c r="K18" s="32"/>
      <c r="L18" s="32">
        <v>130</v>
      </c>
      <c r="M18" s="32">
        <v>89</v>
      </c>
      <c r="N18" s="32"/>
      <c r="O18" s="33">
        <f t="shared" si="3"/>
        <v>397</v>
      </c>
    </row>
    <row r="19" spans="1:15" ht="13.5" thickBot="1">
      <c r="A19" s="262"/>
      <c r="B19" s="141" t="s">
        <v>59</v>
      </c>
      <c r="C19" s="34">
        <f aca="true" t="shared" si="4" ref="C19:N19">SUM(C20:C23)</f>
        <v>0</v>
      </c>
      <c r="D19" s="34">
        <f t="shared" si="4"/>
        <v>0</v>
      </c>
      <c r="E19" s="34">
        <f t="shared" si="4"/>
        <v>0</v>
      </c>
      <c r="F19" s="34">
        <f t="shared" si="4"/>
        <v>135</v>
      </c>
      <c r="G19" s="34">
        <f t="shared" si="4"/>
        <v>0</v>
      </c>
      <c r="H19" s="34">
        <f t="shared" si="4"/>
        <v>161</v>
      </c>
      <c r="I19" s="34">
        <f t="shared" si="4"/>
        <v>69</v>
      </c>
      <c r="J19" s="34">
        <f t="shared" si="4"/>
        <v>48</v>
      </c>
      <c r="K19" s="34">
        <f t="shared" si="4"/>
        <v>0</v>
      </c>
      <c r="L19" s="34">
        <f t="shared" si="4"/>
        <v>0</v>
      </c>
      <c r="M19" s="34">
        <f t="shared" si="4"/>
        <v>0</v>
      </c>
      <c r="N19" s="34">
        <f t="shared" si="4"/>
        <v>0</v>
      </c>
      <c r="O19" s="34">
        <f aca="true" t="shared" si="5" ref="O19:O79">SUM(C19:N19)</f>
        <v>413</v>
      </c>
    </row>
    <row r="20" spans="1:15" ht="12.75">
      <c r="A20" s="262"/>
      <c r="B20" s="142" t="s">
        <v>93</v>
      </c>
      <c r="C20" s="81">
        <v>0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>
        <f t="shared" si="5"/>
        <v>0</v>
      </c>
    </row>
    <row r="21" spans="1:15" ht="12.75">
      <c r="A21" s="262"/>
      <c r="B21" s="189" t="s">
        <v>197</v>
      </c>
      <c r="C21" s="30"/>
      <c r="D21" s="30"/>
      <c r="E21" s="30"/>
      <c r="F21" s="30"/>
      <c r="G21" s="30"/>
      <c r="H21" s="30"/>
      <c r="I21" s="30">
        <v>69</v>
      </c>
      <c r="J21" s="30">
        <v>48</v>
      </c>
      <c r="K21" s="30"/>
      <c r="L21" s="30"/>
      <c r="M21" s="30"/>
      <c r="N21" s="30"/>
      <c r="O21" s="31"/>
    </row>
    <row r="22" spans="1:15" ht="12.75">
      <c r="A22" s="262"/>
      <c r="B22" s="154" t="s">
        <v>195</v>
      </c>
      <c r="C22" s="26"/>
      <c r="D22" s="26"/>
      <c r="E22" s="26"/>
      <c r="F22" s="26">
        <v>135</v>
      </c>
      <c r="G22" s="26"/>
      <c r="H22" s="26">
        <v>161</v>
      </c>
      <c r="I22" s="26"/>
      <c r="J22" s="26"/>
      <c r="K22" s="26"/>
      <c r="L22" s="26"/>
      <c r="M22" s="26"/>
      <c r="N22" s="26"/>
      <c r="O22" s="97"/>
    </row>
    <row r="23" spans="1:15" ht="13.5" thickBot="1">
      <c r="A23" s="262"/>
      <c r="B23" s="145" t="s">
        <v>103</v>
      </c>
      <c r="C23" s="32"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>
        <f t="shared" si="5"/>
        <v>0</v>
      </c>
    </row>
    <row r="24" spans="1:15" ht="13.5" thickBot="1">
      <c r="A24" s="262"/>
      <c r="B24" s="146" t="s">
        <v>60</v>
      </c>
      <c r="C24" s="34">
        <f aca="true" t="shared" si="6" ref="C24:N24">SUM(C25:C29)</f>
        <v>222</v>
      </c>
      <c r="D24" s="34">
        <f t="shared" si="6"/>
        <v>397</v>
      </c>
      <c r="E24" s="34">
        <f t="shared" si="6"/>
        <v>559</v>
      </c>
      <c r="F24" s="34">
        <f t="shared" si="6"/>
        <v>239</v>
      </c>
      <c r="G24" s="34">
        <f t="shared" si="6"/>
        <v>0</v>
      </c>
      <c r="H24" s="34">
        <f t="shared" si="6"/>
        <v>289</v>
      </c>
      <c r="I24" s="34">
        <f t="shared" si="6"/>
        <v>288</v>
      </c>
      <c r="J24" s="34">
        <f t="shared" si="6"/>
        <v>167</v>
      </c>
      <c r="K24" s="34">
        <f t="shared" si="6"/>
        <v>349</v>
      </c>
      <c r="L24" s="34">
        <f t="shared" si="6"/>
        <v>598</v>
      </c>
      <c r="M24" s="34">
        <f t="shared" si="6"/>
        <v>324</v>
      </c>
      <c r="N24" s="34">
        <f t="shared" si="6"/>
        <v>720</v>
      </c>
      <c r="O24" s="34">
        <f t="shared" si="5"/>
        <v>4152</v>
      </c>
    </row>
    <row r="25" spans="1:15" ht="12.75">
      <c r="A25" s="262"/>
      <c r="B25" s="147" t="s">
        <v>25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>
        <f t="shared" si="5"/>
        <v>0</v>
      </c>
    </row>
    <row r="26" spans="1:15" ht="12.75">
      <c r="A26" s="262"/>
      <c r="B26" s="148" t="s">
        <v>24</v>
      </c>
      <c r="C26" s="30"/>
      <c r="D26" s="30">
        <v>153</v>
      </c>
      <c r="E26" s="30">
        <v>168</v>
      </c>
      <c r="F26" s="30"/>
      <c r="G26" s="30"/>
      <c r="H26" s="30"/>
      <c r="I26" s="30"/>
      <c r="J26" s="30"/>
      <c r="K26" s="30">
        <v>60</v>
      </c>
      <c r="L26" s="30"/>
      <c r="M26" s="30">
        <v>101</v>
      </c>
      <c r="N26" s="30">
        <v>358</v>
      </c>
      <c r="O26" s="31">
        <f t="shared" si="5"/>
        <v>840</v>
      </c>
    </row>
    <row r="27" spans="1:15" ht="12.75">
      <c r="A27" s="262"/>
      <c r="B27" s="148" t="s">
        <v>114</v>
      </c>
      <c r="C27" s="30">
        <v>222</v>
      </c>
      <c r="D27" s="30">
        <v>244</v>
      </c>
      <c r="E27" s="30">
        <v>391</v>
      </c>
      <c r="F27" s="30">
        <v>239</v>
      </c>
      <c r="G27" s="30"/>
      <c r="H27" s="30">
        <v>289</v>
      </c>
      <c r="I27" s="30">
        <v>208</v>
      </c>
      <c r="J27" s="30">
        <v>167</v>
      </c>
      <c r="K27" s="30">
        <v>289</v>
      </c>
      <c r="L27" s="30">
        <v>598</v>
      </c>
      <c r="M27" s="30">
        <v>223</v>
      </c>
      <c r="N27" s="30">
        <v>362</v>
      </c>
      <c r="O27" s="31">
        <f t="shared" si="5"/>
        <v>3232</v>
      </c>
    </row>
    <row r="28" spans="1:15" ht="12.75">
      <c r="A28" s="262"/>
      <c r="B28" s="156" t="s">
        <v>251</v>
      </c>
      <c r="C28" s="32"/>
      <c r="D28" s="32"/>
      <c r="E28" s="32"/>
      <c r="F28" s="32"/>
      <c r="G28" s="32"/>
      <c r="H28" s="32"/>
      <c r="I28" s="32">
        <v>80</v>
      </c>
      <c r="J28" s="32"/>
      <c r="K28" s="32"/>
      <c r="L28" s="32"/>
      <c r="M28" s="32"/>
      <c r="N28" s="32"/>
      <c r="O28" s="33"/>
    </row>
    <row r="29" spans="1:15" ht="13.5" thickBot="1">
      <c r="A29" s="262"/>
      <c r="B29" s="149" t="s">
        <v>110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>
        <f t="shared" si="5"/>
        <v>0</v>
      </c>
    </row>
    <row r="30" spans="1:15" ht="23.25" thickBot="1">
      <c r="A30" s="262"/>
      <c r="B30" s="150" t="s">
        <v>61</v>
      </c>
      <c r="C30" s="34">
        <f>SUM(C31:C44)</f>
        <v>0</v>
      </c>
      <c r="D30" s="34">
        <f aca="true" t="shared" si="7" ref="D30:N30">SUM(D31:D44)</f>
        <v>0</v>
      </c>
      <c r="E30" s="34">
        <f t="shared" si="7"/>
        <v>0</v>
      </c>
      <c r="F30" s="34">
        <f t="shared" si="7"/>
        <v>0</v>
      </c>
      <c r="G30" s="34">
        <f t="shared" si="7"/>
        <v>0</v>
      </c>
      <c r="H30" s="34">
        <f t="shared" si="7"/>
        <v>0</v>
      </c>
      <c r="I30" s="34">
        <f t="shared" si="7"/>
        <v>0</v>
      </c>
      <c r="J30" s="34">
        <f t="shared" si="7"/>
        <v>0</v>
      </c>
      <c r="K30" s="34">
        <f t="shared" si="7"/>
        <v>0</v>
      </c>
      <c r="L30" s="34">
        <f t="shared" si="7"/>
        <v>0</v>
      </c>
      <c r="M30" s="34">
        <f t="shared" si="7"/>
        <v>0</v>
      </c>
      <c r="N30" s="34">
        <f t="shared" si="7"/>
        <v>0</v>
      </c>
      <c r="O30" s="34">
        <f t="shared" si="5"/>
        <v>0</v>
      </c>
    </row>
    <row r="31" spans="1:15" ht="12.75">
      <c r="A31" s="262"/>
      <c r="B31" s="151" t="s">
        <v>104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>
        <f t="shared" si="5"/>
        <v>0</v>
      </c>
    </row>
    <row r="32" spans="1:15" ht="12.75">
      <c r="A32" s="262"/>
      <c r="B32" s="148" t="s">
        <v>107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>
        <f t="shared" si="5"/>
        <v>0</v>
      </c>
    </row>
    <row r="33" spans="1:15" ht="12.75">
      <c r="A33" s="262"/>
      <c r="B33" s="148" t="s">
        <v>113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>
        <f t="shared" si="5"/>
        <v>0</v>
      </c>
    </row>
    <row r="34" spans="1:15" ht="12.75">
      <c r="A34" s="262"/>
      <c r="B34" s="148" t="s">
        <v>22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>
        <f t="shared" si="5"/>
        <v>0</v>
      </c>
    </row>
    <row r="35" spans="1:15" ht="12.75">
      <c r="A35" s="262"/>
      <c r="B35" s="148" t="s">
        <v>74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>
        <f t="shared" si="5"/>
        <v>0</v>
      </c>
    </row>
    <row r="36" spans="1:15" ht="12.75">
      <c r="A36" s="262"/>
      <c r="B36" s="148" t="s">
        <v>70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>
        <f t="shared" si="5"/>
        <v>0</v>
      </c>
    </row>
    <row r="37" spans="1:15" ht="12.75">
      <c r="A37" s="262"/>
      <c r="B37" s="148" t="s">
        <v>38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>
        <f t="shared" si="5"/>
        <v>0</v>
      </c>
    </row>
    <row r="38" spans="1:15" ht="12.75">
      <c r="A38" s="262"/>
      <c r="B38" s="148" t="s">
        <v>69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>
        <f t="shared" si="5"/>
        <v>0</v>
      </c>
    </row>
    <row r="39" spans="1:15" ht="12.75">
      <c r="A39" s="262"/>
      <c r="B39" s="148" t="s">
        <v>78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>
        <f t="shared" si="5"/>
        <v>0</v>
      </c>
    </row>
    <row r="40" spans="1:15" ht="22.5">
      <c r="A40" s="262"/>
      <c r="B40" s="148" t="s">
        <v>99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>
        <f t="shared" si="5"/>
        <v>0</v>
      </c>
    </row>
    <row r="41" spans="1:15" ht="12.75">
      <c r="A41" s="262"/>
      <c r="B41" s="148" t="s">
        <v>79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>
        <f t="shared" si="5"/>
        <v>0</v>
      </c>
    </row>
    <row r="42" spans="1:15" ht="12.75">
      <c r="A42" s="262"/>
      <c r="B42" s="148" t="s">
        <v>106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>
        <f t="shared" si="5"/>
        <v>0</v>
      </c>
    </row>
    <row r="43" spans="1:15" ht="12.75">
      <c r="A43" s="262"/>
      <c r="B43" s="148" t="s">
        <v>72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>
        <f t="shared" si="5"/>
        <v>0</v>
      </c>
    </row>
    <row r="44" spans="1:15" ht="13.5" thickBot="1">
      <c r="A44" s="262"/>
      <c r="B44" s="149" t="s">
        <v>97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3">
        <f t="shared" si="5"/>
        <v>0</v>
      </c>
    </row>
    <row r="45" spans="1:15" ht="13.5" thickBot="1">
      <c r="A45" s="262"/>
      <c r="B45" s="152" t="s">
        <v>119</v>
      </c>
      <c r="C45" s="34">
        <f>SUM(C46:C78)</f>
        <v>92</v>
      </c>
      <c r="D45" s="34">
        <f aca="true" t="shared" si="8" ref="D45:N45">SUM(D46:D78)</f>
        <v>128</v>
      </c>
      <c r="E45" s="34">
        <f t="shared" si="8"/>
        <v>95</v>
      </c>
      <c r="F45" s="34">
        <f t="shared" si="8"/>
        <v>0</v>
      </c>
      <c r="G45" s="34">
        <f t="shared" si="8"/>
        <v>0</v>
      </c>
      <c r="H45" s="34">
        <f t="shared" si="8"/>
        <v>242</v>
      </c>
      <c r="I45" s="34">
        <f t="shared" si="8"/>
        <v>0</v>
      </c>
      <c r="J45" s="34">
        <f t="shared" si="8"/>
        <v>101</v>
      </c>
      <c r="K45" s="34">
        <f t="shared" si="8"/>
        <v>48</v>
      </c>
      <c r="L45" s="34">
        <f t="shared" si="8"/>
        <v>111</v>
      </c>
      <c r="M45" s="34">
        <f t="shared" si="8"/>
        <v>233</v>
      </c>
      <c r="N45" s="34">
        <f t="shared" si="8"/>
        <v>177</v>
      </c>
      <c r="O45" s="34">
        <f t="shared" si="5"/>
        <v>1227</v>
      </c>
    </row>
    <row r="46" spans="1:15" ht="12.75">
      <c r="A46" s="262"/>
      <c r="B46" s="151" t="s">
        <v>28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>
        <f t="shared" si="5"/>
        <v>0</v>
      </c>
    </row>
    <row r="47" spans="1:15" ht="12.75">
      <c r="A47" s="262"/>
      <c r="B47" s="148" t="s">
        <v>4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>
        <f t="shared" si="5"/>
        <v>0</v>
      </c>
    </row>
    <row r="48" spans="1:15" ht="12.75">
      <c r="A48" s="262"/>
      <c r="B48" s="148" t="s">
        <v>27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>
        <f t="shared" si="5"/>
        <v>0</v>
      </c>
    </row>
    <row r="49" spans="1:15" ht="12.75">
      <c r="A49" s="262"/>
      <c r="B49" s="148" t="s">
        <v>31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>
        <f t="shared" si="5"/>
        <v>0</v>
      </c>
    </row>
    <row r="50" spans="1:15" ht="22.5">
      <c r="A50" s="262"/>
      <c r="B50" s="148" t="s">
        <v>96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>
        <f t="shared" si="5"/>
        <v>0</v>
      </c>
    </row>
    <row r="51" spans="1:15" ht="12.75">
      <c r="A51" s="262"/>
      <c r="B51" s="148" t="s">
        <v>95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>
        <f t="shared" si="5"/>
        <v>0</v>
      </c>
    </row>
    <row r="52" spans="1:15" ht="12.75">
      <c r="A52" s="262"/>
      <c r="B52" s="148" t="s">
        <v>115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>
        <f t="shared" si="5"/>
        <v>0</v>
      </c>
    </row>
    <row r="53" spans="1:15" ht="12.75">
      <c r="A53" s="262"/>
      <c r="B53" s="148" t="s">
        <v>32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>
        <f t="shared" si="5"/>
        <v>0</v>
      </c>
    </row>
    <row r="54" spans="1:15" ht="12.75">
      <c r="A54" s="262"/>
      <c r="B54" s="148" t="s">
        <v>33</v>
      </c>
      <c r="C54" s="30"/>
      <c r="D54" s="30"/>
      <c r="E54" s="30">
        <v>36</v>
      </c>
      <c r="F54" s="30"/>
      <c r="G54" s="30"/>
      <c r="H54" s="30"/>
      <c r="I54" s="30"/>
      <c r="J54" s="30"/>
      <c r="K54" s="30"/>
      <c r="L54" s="30"/>
      <c r="M54" s="30"/>
      <c r="N54" s="30"/>
      <c r="O54" s="31">
        <f t="shared" si="5"/>
        <v>36</v>
      </c>
    </row>
    <row r="55" spans="1:15" ht="12.75">
      <c r="A55" s="262"/>
      <c r="B55" s="148" t="s">
        <v>105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>
        <f t="shared" si="5"/>
        <v>0</v>
      </c>
    </row>
    <row r="56" spans="1:15" ht="12.75">
      <c r="A56" s="262"/>
      <c r="B56" s="148" t="s">
        <v>29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>
        <f t="shared" si="5"/>
        <v>0</v>
      </c>
    </row>
    <row r="57" spans="1:15" ht="12.75">
      <c r="A57" s="262"/>
      <c r="B57" s="148" t="s">
        <v>37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>
        <f t="shared" si="5"/>
        <v>0</v>
      </c>
    </row>
    <row r="58" spans="1:15" ht="12.75">
      <c r="A58" s="262"/>
      <c r="B58" s="148" t="s">
        <v>111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>
        <f t="shared" si="5"/>
        <v>0</v>
      </c>
    </row>
    <row r="59" spans="1:15" ht="12.75">
      <c r="A59" s="262"/>
      <c r="B59" s="148" t="s">
        <v>94</v>
      </c>
      <c r="C59" s="30"/>
      <c r="D59" s="30"/>
      <c r="E59" s="30">
        <v>59</v>
      </c>
      <c r="F59" s="30"/>
      <c r="G59" s="30"/>
      <c r="H59" s="30">
        <v>148</v>
      </c>
      <c r="I59" s="30"/>
      <c r="J59" s="30"/>
      <c r="K59" s="30">
        <v>48</v>
      </c>
      <c r="L59" s="30">
        <v>111</v>
      </c>
      <c r="M59" s="30">
        <v>148</v>
      </c>
      <c r="N59" s="30">
        <v>177</v>
      </c>
      <c r="O59" s="31">
        <f t="shared" si="5"/>
        <v>691</v>
      </c>
    </row>
    <row r="60" spans="1:15" ht="12.75">
      <c r="A60" s="262"/>
      <c r="B60" s="148" t="s">
        <v>30</v>
      </c>
      <c r="C60" s="30"/>
      <c r="D60" s="30"/>
      <c r="E60" s="30"/>
      <c r="F60" s="30"/>
      <c r="G60" s="30"/>
      <c r="H60" s="30"/>
      <c r="I60" s="30"/>
      <c r="J60" s="30">
        <v>101</v>
      </c>
      <c r="K60" s="30"/>
      <c r="L60" s="30"/>
      <c r="M60" s="30"/>
      <c r="N60" s="30"/>
      <c r="O60" s="31">
        <f t="shared" si="5"/>
        <v>101</v>
      </c>
    </row>
    <row r="61" spans="1:15" ht="12.75">
      <c r="A61" s="262"/>
      <c r="B61" s="148" t="s">
        <v>82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>
        <f t="shared" si="5"/>
        <v>0</v>
      </c>
    </row>
    <row r="62" spans="1:15" ht="12.75">
      <c r="A62" s="262"/>
      <c r="B62" s="148" t="s">
        <v>116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>
        <f t="shared" si="5"/>
        <v>0</v>
      </c>
    </row>
    <row r="63" spans="1:15" ht="12.75">
      <c r="A63" s="262"/>
      <c r="B63" s="148" t="s">
        <v>109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>
        <f t="shared" si="5"/>
        <v>0</v>
      </c>
    </row>
    <row r="64" spans="1:15" ht="12.75">
      <c r="A64" s="262"/>
      <c r="B64" s="148" t="s">
        <v>65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>
        <f t="shared" si="5"/>
        <v>0</v>
      </c>
    </row>
    <row r="65" spans="1:15" ht="12.75">
      <c r="A65" s="262"/>
      <c r="B65" s="148" t="s">
        <v>112</v>
      </c>
      <c r="C65" s="30">
        <v>92</v>
      </c>
      <c r="D65" s="30">
        <v>128</v>
      </c>
      <c r="E65" s="30"/>
      <c r="F65" s="30"/>
      <c r="G65" s="30"/>
      <c r="H65" s="30">
        <v>94</v>
      </c>
      <c r="I65" s="30"/>
      <c r="J65" s="30"/>
      <c r="K65" s="30"/>
      <c r="L65" s="30"/>
      <c r="M65" s="30">
        <v>85</v>
      </c>
      <c r="N65" s="30"/>
      <c r="O65" s="31">
        <f t="shared" si="5"/>
        <v>399</v>
      </c>
    </row>
    <row r="66" spans="1:15" ht="12.75">
      <c r="A66" s="262"/>
      <c r="B66" s="148" t="s">
        <v>67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1">
        <f t="shared" si="5"/>
        <v>0</v>
      </c>
    </row>
    <row r="67" spans="1:15" ht="12.75">
      <c r="A67" s="262"/>
      <c r="B67" s="148" t="s">
        <v>34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1">
        <f t="shared" si="5"/>
        <v>0</v>
      </c>
    </row>
    <row r="68" spans="1:15" ht="15.75" customHeight="1">
      <c r="A68" s="262"/>
      <c r="B68" s="148" t="s">
        <v>98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1">
        <f t="shared" si="5"/>
        <v>0</v>
      </c>
    </row>
    <row r="69" spans="1:15" ht="12.75">
      <c r="A69" s="262"/>
      <c r="B69" s="148" t="s">
        <v>68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>
        <f t="shared" si="5"/>
        <v>0</v>
      </c>
    </row>
    <row r="70" spans="1:15" ht="12.75" customHeight="1">
      <c r="A70" s="262"/>
      <c r="B70" s="148" t="s">
        <v>83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>
        <f t="shared" si="5"/>
        <v>0</v>
      </c>
    </row>
    <row r="71" spans="1:15" ht="12.75">
      <c r="A71" s="262"/>
      <c r="B71" s="148" t="s">
        <v>35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1">
        <f t="shared" si="5"/>
        <v>0</v>
      </c>
    </row>
    <row r="72" spans="1:15" ht="12.75">
      <c r="A72" s="262"/>
      <c r="B72" s="148" t="s">
        <v>100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>
        <f t="shared" si="5"/>
        <v>0</v>
      </c>
    </row>
    <row r="73" spans="1:15" ht="12.75">
      <c r="A73" s="262"/>
      <c r="B73" s="148" t="s">
        <v>101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1">
        <f t="shared" si="5"/>
        <v>0</v>
      </c>
    </row>
    <row r="74" spans="1:15" ht="12.75">
      <c r="A74" s="262"/>
      <c r="B74" s="148" t="s">
        <v>102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1">
        <f t="shared" si="5"/>
        <v>0</v>
      </c>
    </row>
    <row r="75" spans="1:15" ht="12.75">
      <c r="A75" s="262"/>
      <c r="B75" s="148" t="s">
        <v>80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>
        <f t="shared" si="5"/>
        <v>0</v>
      </c>
    </row>
    <row r="76" spans="1:15" ht="12.75">
      <c r="A76" s="262"/>
      <c r="B76" s="148" t="s">
        <v>36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>
        <f t="shared" si="5"/>
        <v>0</v>
      </c>
    </row>
    <row r="77" spans="1:15" ht="12.75">
      <c r="A77" s="262"/>
      <c r="B77" s="148" t="s">
        <v>23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>
        <f t="shared" si="5"/>
        <v>0</v>
      </c>
    </row>
    <row r="78" spans="1:15" ht="13.5" thickBot="1">
      <c r="A78" s="262"/>
      <c r="B78" s="149" t="s">
        <v>50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3">
        <f t="shared" si="5"/>
        <v>0</v>
      </c>
    </row>
    <row r="79" spans="1:15" ht="13.5" thickBot="1">
      <c r="A79" s="262"/>
      <c r="B79" s="141" t="s">
        <v>120</v>
      </c>
      <c r="C79" s="34">
        <f>SUM(C80)</f>
        <v>0</v>
      </c>
      <c r="D79" s="34">
        <f aca="true" t="shared" si="9" ref="D79:N79">SUM(D80)</f>
        <v>0</v>
      </c>
      <c r="E79" s="34">
        <f t="shared" si="9"/>
        <v>0</v>
      </c>
      <c r="F79" s="34">
        <f t="shared" si="9"/>
        <v>97</v>
      </c>
      <c r="G79" s="34">
        <f t="shared" si="9"/>
        <v>0</v>
      </c>
      <c r="H79" s="34">
        <f t="shared" si="9"/>
        <v>0</v>
      </c>
      <c r="I79" s="34">
        <f t="shared" si="9"/>
        <v>0</v>
      </c>
      <c r="J79" s="34">
        <f t="shared" si="9"/>
        <v>0</v>
      </c>
      <c r="K79" s="34">
        <f t="shared" si="9"/>
        <v>0</v>
      </c>
      <c r="L79" s="34">
        <f t="shared" si="9"/>
        <v>0</v>
      </c>
      <c r="M79" s="34">
        <f t="shared" si="9"/>
        <v>0</v>
      </c>
      <c r="N79" s="34">
        <f t="shared" si="9"/>
        <v>124</v>
      </c>
      <c r="O79" s="34">
        <f t="shared" si="5"/>
        <v>221</v>
      </c>
    </row>
    <row r="80" spans="1:15" ht="13.5" thickBot="1">
      <c r="A80" s="263"/>
      <c r="B80" s="153" t="s">
        <v>26</v>
      </c>
      <c r="C80" s="83"/>
      <c r="D80" s="83"/>
      <c r="E80" s="83"/>
      <c r="F80" s="83">
        <v>97</v>
      </c>
      <c r="G80" s="83"/>
      <c r="H80" s="83"/>
      <c r="I80" s="83"/>
      <c r="J80" s="83"/>
      <c r="K80" s="83"/>
      <c r="L80" s="83"/>
      <c r="M80" s="83"/>
      <c r="N80" s="83">
        <v>124</v>
      </c>
      <c r="O80" s="36">
        <f>SUM(C80:N80)</f>
        <v>221</v>
      </c>
    </row>
    <row r="81" spans="1:15" ht="14.25" thickBot="1">
      <c r="A81" s="264" t="s">
        <v>44</v>
      </c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5"/>
      <c r="N81" s="266"/>
      <c r="O81" s="265"/>
    </row>
    <row r="82" spans="1:15" ht="14.25" customHeight="1" thickBot="1">
      <c r="A82" s="261" t="s">
        <v>121</v>
      </c>
      <c r="B82" s="140" t="s">
        <v>13</v>
      </c>
      <c r="C82" s="34">
        <f>C83+C93+C97+C117+C151</f>
        <v>18821</v>
      </c>
      <c r="D82" s="34">
        <f aca="true" t="shared" si="10" ref="D82:N82">D83+D93+D97+D117+D151</f>
        <v>18806</v>
      </c>
      <c r="E82" s="34">
        <f t="shared" si="10"/>
        <v>23594</v>
      </c>
      <c r="F82" s="34">
        <f t="shared" si="10"/>
        <v>19269</v>
      </c>
      <c r="G82" s="34">
        <f t="shared" si="10"/>
        <v>21994</v>
      </c>
      <c r="H82" s="34">
        <f t="shared" si="10"/>
        <v>25284</v>
      </c>
      <c r="I82" s="34">
        <f t="shared" si="10"/>
        <v>19639</v>
      </c>
      <c r="J82" s="34">
        <f t="shared" si="10"/>
        <v>15490</v>
      </c>
      <c r="K82" s="34">
        <f t="shared" si="10"/>
        <v>21150</v>
      </c>
      <c r="L82" s="34">
        <f t="shared" si="10"/>
        <v>21085</v>
      </c>
      <c r="M82" s="34">
        <f t="shared" si="10"/>
        <v>21373</v>
      </c>
      <c r="N82" s="34">
        <f t="shared" si="10"/>
        <v>24350</v>
      </c>
      <c r="O82" s="34">
        <f>SUM(C82:N82)</f>
        <v>250855</v>
      </c>
    </row>
    <row r="83" spans="1:15" ht="13.5" customHeight="1" thickBot="1">
      <c r="A83" s="262"/>
      <c r="B83" s="141" t="s">
        <v>118</v>
      </c>
      <c r="C83" s="34">
        <f aca="true" t="shared" si="11" ref="C83:N83">SUM(C84:C92)</f>
        <v>13163</v>
      </c>
      <c r="D83" s="34">
        <f t="shared" si="11"/>
        <v>12663</v>
      </c>
      <c r="E83" s="34">
        <f t="shared" si="11"/>
        <v>17460</v>
      </c>
      <c r="F83" s="34">
        <f t="shared" si="11"/>
        <v>16182</v>
      </c>
      <c r="G83" s="34">
        <f t="shared" si="11"/>
        <v>20039</v>
      </c>
      <c r="H83" s="34">
        <f t="shared" si="11"/>
        <v>19189</v>
      </c>
      <c r="I83" s="34">
        <f t="shared" si="11"/>
        <v>15662</v>
      </c>
      <c r="J83" s="34">
        <f t="shared" si="11"/>
        <v>13698</v>
      </c>
      <c r="K83" s="34">
        <f t="shared" si="11"/>
        <v>18009</v>
      </c>
      <c r="L83" s="34">
        <f t="shared" si="11"/>
        <v>17715</v>
      </c>
      <c r="M83" s="34">
        <f t="shared" si="11"/>
        <v>16753</v>
      </c>
      <c r="N83" s="34">
        <f t="shared" si="11"/>
        <v>17473</v>
      </c>
      <c r="O83" s="34">
        <f>SUM(C83:N83)</f>
        <v>198006</v>
      </c>
    </row>
    <row r="84" spans="1:15" ht="12.75">
      <c r="A84" s="262"/>
      <c r="B84" s="142" t="s">
        <v>14</v>
      </c>
      <c r="C84" s="81">
        <v>4000</v>
      </c>
      <c r="D84" s="81">
        <v>4877</v>
      </c>
      <c r="E84" s="81">
        <v>5741</v>
      </c>
      <c r="F84" s="81">
        <v>5825</v>
      </c>
      <c r="G84" s="81">
        <v>6598</v>
      </c>
      <c r="H84" s="81">
        <v>5551</v>
      </c>
      <c r="I84" s="81">
        <v>5608</v>
      </c>
      <c r="J84" s="81">
        <v>4649</v>
      </c>
      <c r="K84" s="81">
        <v>4765</v>
      </c>
      <c r="L84" s="81">
        <v>5304</v>
      </c>
      <c r="M84" s="81">
        <v>4696</v>
      </c>
      <c r="N84" s="81">
        <v>5345</v>
      </c>
      <c r="O84" s="82">
        <f aca="true" t="shared" si="12" ref="O84:O151">SUM(C84:N84)</f>
        <v>62959</v>
      </c>
    </row>
    <row r="85" spans="1:15" ht="12.75">
      <c r="A85" s="262"/>
      <c r="B85" s="143" t="s">
        <v>51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1">
        <f t="shared" si="12"/>
        <v>0</v>
      </c>
    </row>
    <row r="86" spans="1:15" ht="12.75">
      <c r="A86" s="262"/>
      <c r="B86" s="143" t="s">
        <v>17</v>
      </c>
      <c r="C86" s="30"/>
      <c r="D86" s="30"/>
      <c r="E86" s="30">
        <v>1782</v>
      </c>
      <c r="F86" s="30"/>
      <c r="G86" s="30"/>
      <c r="H86" s="30"/>
      <c r="I86" s="30"/>
      <c r="J86" s="30"/>
      <c r="K86" s="30"/>
      <c r="L86" s="30"/>
      <c r="M86" s="30"/>
      <c r="N86" s="30"/>
      <c r="O86" s="31">
        <f t="shared" si="12"/>
        <v>1782</v>
      </c>
    </row>
    <row r="87" spans="1:15" ht="22.5">
      <c r="A87" s="262"/>
      <c r="B87" s="144" t="s">
        <v>18</v>
      </c>
      <c r="C87" s="30"/>
      <c r="D87" s="30">
        <v>1891</v>
      </c>
      <c r="E87" s="30">
        <v>1865</v>
      </c>
      <c r="F87" s="30">
        <v>1462</v>
      </c>
      <c r="G87" s="30">
        <v>1843</v>
      </c>
      <c r="H87" s="30">
        <v>2436</v>
      </c>
      <c r="I87" s="30">
        <v>1306</v>
      </c>
      <c r="J87" s="30">
        <v>1283</v>
      </c>
      <c r="K87" s="30"/>
      <c r="L87" s="30">
        <v>1388</v>
      </c>
      <c r="M87" s="30">
        <v>1214</v>
      </c>
      <c r="N87" s="30"/>
      <c r="O87" s="31">
        <f t="shared" si="12"/>
        <v>14688</v>
      </c>
    </row>
    <row r="88" spans="1:15" ht="12.75">
      <c r="A88" s="262"/>
      <c r="B88" s="144" t="s">
        <v>19</v>
      </c>
      <c r="C88" s="30"/>
      <c r="D88" s="30"/>
      <c r="E88" s="30"/>
      <c r="F88" s="30">
        <v>1226</v>
      </c>
      <c r="G88" s="30">
        <v>1471</v>
      </c>
      <c r="H88" s="30"/>
      <c r="I88" s="30">
        <v>1809</v>
      </c>
      <c r="J88" s="30">
        <v>1655</v>
      </c>
      <c r="K88" s="30">
        <v>2584</v>
      </c>
      <c r="L88" s="30">
        <v>3021</v>
      </c>
      <c r="M88" s="30">
        <v>2842</v>
      </c>
      <c r="N88" s="30">
        <v>2483</v>
      </c>
      <c r="O88" s="31">
        <f t="shared" si="12"/>
        <v>17091</v>
      </c>
    </row>
    <row r="89" spans="1:15" ht="12.75">
      <c r="A89" s="262"/>
      <c r="B89" s="143" t="s">
        <v>16</v>
      </c>
      <c r="C89" s="30">
        <v>1979</v>
      </c>
      <c r="D89" s="30"/>
      <c r="E89" s="30">
        <v>2428</v>
      </c>
      <c r="F89" s="30">
        <v>2256</v>
      </c>
      <c r="G89" s="30">
        <v>2538</v>
      </c>
      <c r="H89" s="30">
        <v>2712</v>
      </c>
      <c r="I89" s="30">
        <v>3062</v>
      </c>
      <c r="J89" s="30">
        <v>1892</v>
      </c>
      <c r="K89" s="30">
        <v>2826</v>
      </c>
      <c r="L89" s="30">
        <v>2084</v>
      </c>
      <c r="M89" s="30">
        <v>2246</v>
      </c>
      <c r="N89" s="30">
        <v>2789</v>
      </c>
      <c r="O89" s="31">
        <f t="shared" si="12"/>
        <v>26812</v>
      </c>
    </row>
    <row r="90" spans="1:15" ht="12.75">
      <c r="A90" s="262"/>
      <c r="B90" s="145" t="s">
        <v>15</v>
      </c>
      <c r="C90" s="32">
        <v>1145</v>
      </c>
      <c r="D90" s="32"/>
      <c r="E90" s="32">
        <v>1137</v>
      </c>
      <c r="F90" s="32"/>
      <c r="G90" s="32">
        <v>1619</v>
      </c>
      <c r="H90" s="32">
        <v>1397</v>
      </c>
      <c r="I90" s="32"/>
      <c r="J90" s="32">
        <v>1311</v>
      </c>
      <c r="K90" s="32">
        <v>1250</v>
      </c>
      <c r="L90" s="32"/>
      <c r="M90" s="32"/>
      <c r="N90" s="32"/>
      <c r="O90" s="33">
        <f t="shared" si="12"/>
        <v>7859</v>
      </c>
    </row>
    <row r="91" spans="1:15" ht="12.75">
      <c r="A91" s="262"/>
      <c r="B91" s="145" t="s">
        <v>122</v>
      </c>
      <c r="C91" s="32">
        <v>1037</v>
      </c>
      <c r="D91" s="32">
        <v>1365</v>
      </c>
      <c r="E91" s="32"/>
      <c r="F91" s="32">
        <v>1371</v>
      </c>
      <c r="G91" s="32">
        <v>1739</v>
      </c>
      <c r="H91" s="32">
        <v>1650</v>
      </c>
      <c r="I91" s="32">
        <v>1254</v>
      </c>
      <c r="J91" s="32">
        <v>1298</v>
      </c>
      <c r="K91" s="32">
        <v>1212</v>
      </c>
      <c r="L91" s="32">
        <v>1350</v>
      </c>
      <c r="M91" s="32">
        <v>1199</v>
      </c>
      <c r="N91" s="32">
        <v>1699</v>
      </c>
      <c r="O91" s="33">
        <f t="shared" si="12"/>
        <v>15174</v>
      </c>
    </row>
    <row r="92" spans="1:15" ht="13.5" thickBot="1">
      <c r="A92" s="262"/>
      <c r="B92" s="145" t="s">
        <v>21</v>
      </c>
      <c r="C92" s="32">
        <v>5002</v>
      </c>
      <c r="D92" s="32">
        <v>4530</v>
      </c>
      <c r="E92" s="32">
        <v>4507</v>
      </c>
      <c r="F92" s="32">
        <v>4042</v>
      </c>
      <c r="G92" s="32">
        <v>4231</v>
      </c>
      <c r="H92" s="32">
        <v>5443</v>
      </c>
      <c r="I92" s="32">
        <v>2623</v>
      </c>
      <c r="J92" s="32">
        <v>1610</v>
      </c>
      <c r="K92" s="32">
        <v>5372</v>
      </c>
      <c r="L92" s="32">
        <v>4568</v>
      </c>
      <c r="M92" s="32">
        <v>4556</v>
      </c>
      <c r="N92" s="32">
        <v>5157</v>
      </c>
      <c r="O92" s="33">
        <f t="shared" si="12"/>
        <v>51641</v>
      </c>
    </row>
    <row r="93" spans="1:15" ht="13.5" thickBot="1">
      <c r="A93" s="262"/>
      <c r="B93" s="141" t="s">
        <v>59</v>
      </c>
      <c r="C93" s="34">
        <f aca="true" t="shared" si="13" ref="C93:N93">SUM(C94:C96)</f>
        <v>1721</v>
      </c>
      <c r="D93" s="34">
        <f t="shared" si="13"/>
        <v>2471</v>
      </c>
      <c r="E93" s="34">
        <f t="shared" si="13"/>
        <v>0</v>
      </c>
      <c r="F93" s="34">
        <f t="shared" si="13"/>
        <v>0</v>
      </c>
      <c r="G93" s="34">
        <f t="shared" si="13"/>
        <v>0</v>
      </c>
      <c r="H93" s="34">
        <f t="shared" si="13"/>
        <v>0</v>
      </c>
      <c r="I93" s="34">
        <f t="shared" si="13"/>
        <v>0</v>
      </c>
      <c r="J93" s="34">
        <f t="shared" si="13"/>
        <v>0</v>
      </c>
      <c r="K93" s="34">
        <f t="shared" si="13"/>
        <v>1646</v>
      </c>
      <c r="L93" s="34">
        <f t="shared" si="13"/>
        <v>1513</v>
      </c>
      <c r="M93" s="34">
        <f t="shared" si="13"/>
        <v>1957</v>
      </c>
      <c r="N93" s="34">
        <f t="shared" si="13"/>
        <v>3163</v>
      </c>
      <c r="O93" s="34">
        <f t="shared" si="12"/>
        <v>12471</v>
      </c>
    </row>
    <row r="94" spans="1:15" ht="12.75">
      <c r="A94" s="262"/>
      <c r="B94" s="142" t="s">
        <v>93</v>
      </c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2">
        <f t="shared" si="12"/>
        <v>0</v>
      </c>
    </row>
    <row r="95" spans="1:15" ht="12.75">
      <c r="A95" s="262"/>
      <c r="B95" s="154" t="s">
        <v>144</v>
      </c>
      <c r="C95" s="26">
        <v>1721</v>
      </c>
      <c r="D95" s="26">
        <v>2471</v>
      </c>
      <c r="E95" s="26"/>
      <c r="F95" s="26"/>
      <c r="G95" s="26"/>
      <c r="H95" s="26"/>
      <c r="I95" s="26"/>
      <c r="J95" s="26"/>
      <c r="K95" s="26">
        <v>1646</v>
      </c>
      <c r="L95" s="26">
        <v>1513</v>
      </c>
      <c r="M95" s="26">
        <v>1957</v>
      </c>
      <c r="N95" s="26">
        <v>3163</v>
      </c>
      <c r="O95" s="97">
        <f t="shared" si="12"/>
        <v>12471</v>
      </c>
    </row>
    <row r="96" spans="1:15" ht="13.5" thickBot="1">
      <c r="A96" s="262"/>
      <c r="B96" s="145" t="s">
        <v>103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3">
        <f t="shared" si="12"/>
        <v>0</v>
      </c>
    </row>
    <row r="97" spans="1:15" ht="13.5" thickBot="1">
      <c r="A97" s="262"/>
      <c r="B97" s="146" t="s">
        <v>60</v>
      </c>
      <c r="C97" s="34">
        <f aca="true" t="shared" si="14" ref="C97:N97">SUM(C98:C101)</f>
        <v>1962</v>
      </c>
      <c r="D97" s="34">
        <f t="shared" si="14"/>
        <v>1931</v>
      </c>
      <c r="E97" s="34">
        <f t="shared" si="14"/>
        <v>2249</v>
      </c>
      <c r="F97" s="34">
        <f t="shared" si="14"/>
        <v>1752</v>
      </c>
      <c r="G97" s="34">
        <f t="shared" si="14"/>
        <v>1955</v>
      </c>
      <c r="H97" s="34">
        <f t="shared" si="14"/>
        <v>1893</v>
      </c>
      <c r="I97" s="34">
        <f t="shared" si="14"/>
        <v>1973</v>
      </c>
      <c r="J97" s="34">
        <f t="shared" si="14"/>
        <v>1792</v>
      </c>
      <c r="K97" s="34">
        <f t="shared" si="14"/>
        <v>1495</v>
      </c>
      <c r="L97" s="34">
        <f t="shared" si="14"/>
        <v>1857</v>
      </c>
      <c r="M97" s="34">
        <f t="shared" si="14"/>
        <v>2663</v>
      </c>
      <c r="N97" s="34">
        <f t="shared" si="14"/>
        <v>1891</v>
      </c>
      <c r="O97" s="34">
        <f t="shared" si="12"/>
        <v>23413</v>
      </c>
    </row>
    <row r="98" spans="1:15" ht="12.75">
      <c r="A98" s="262"/>
      <c r="B98" s="147" t="s">
        <v>25</v>
      </c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2">
        <f t="shared" si="12"/>
        <v>0</v>
      </c>
    </row>
    <row r="99" spans="1:15" ht="12.75">
      <c r="A99" s="262"/>
      <c r="B99" s="148" t="s">
        <v>24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1">
        <f t="shared" si="12"/>
        <v>0</v>
      </c>
    </row>
    <row r="100" spans="1:15" ht="12.75">
      <c r="A100" s="262"/>
      <c r="B100" s="148" t="s">
        <v>114</v>
      </c>
      <c r="C100" s="30">
        <v>1962</v>
      </c>
      <c r="D100" s="30">
        <v>1931</v>
      </c>
      <c r="E100" s="30">
        <v>2249</v>
      </c>
      <c r="F100" s="30">
        <v>1752</v>
      </c>
      <c r="G100" s="30">
        <v>1955</v>
      </c>
      <c r="H100" s="30">
        <v>1893</v>
      </c>
      <c r="I100" s="30">
        <v>1973</v>
      </c>
      <c r="J100" s="30">
        <v>1792</v>
      </c>
      <c r="K100" s="30">
        <v>1495</v>
      </c>
      <c r="L100" s="30">
        <v>1857</v>
      </c>
      <c r="M100" s="30">
        <v>2663</v>
      </c>
      <c r="N100" s="30">
        <v>1891</v>
      </c>
      <c r="O100" s="31">
        <f t="shared" si="12"/>
        <v>23413</v>
      </c>
    </row>
    <row r="101" spans="1:15" ht="13.5" thickBot="1">
      <c r="A101" s="262"/>
      <c r="B101" s="149" t="s">
        <v>110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3">
        <f t="shared" si="12"/>
        <v>0</v>
      </c>
    </row>
    <row r="102" spans="1:15" ht="23.25" thickBot="1">
      <c r="A102" s="262"/>
      <c r="B102" s="150" t="s">
        <v>61</v>
      </c>
      <c r="C102" s="34">
        <f aca="true" t="shared" si="15" ref="C102:N102">SUM(C103:C116)</f>
        <v>0</v>
      </c>
      <c r="D102" s="34">
        <f t="shared" si="15"/>
        <v>0</v>
      </c>
      <c r="E102" s="34">
        <f t="shared" si="15"/>
        <v>0</v>
      </c>
      <c r="F102" s="34">
        <f t="shared" si="15"/>
        <v>0</v>
      </c>
      <c r="G102" s="34">
        <f t="shared" si="15"/>
        <v>0</v>
      </c>
      <c r="H102" s="34">
        <f t="shared" si="15"/>
        <v>0</v>
      </c>
      <c r="I102" s="34">
        <f t="shared" si="15"/>
        <v>0</v>
      </c>
      <c r="J102" s="34">
        <f t="shared" si="15"/>
        <v>0</v>
      </c>
      <c r="K102" s="34">
        <f t="shared" si="15"/>
        <v>0</v>
      </c>
      <c r="L102" s="34">
        <f t="shared" si="15"/>
        <v>0</v>
      </c>
      <c r="M102" s="34">
        <f t="shared" si="15"/>
        <v>0</v>
      </c>
      <c r="N102" s="34">
        <f t="shared" si="15"/>
        <v>0</v>
      </c>
      <c r="O102" s="34">
        <f t="shared" si="12"/>
        <v>0</v>
      </c>
    </row>
    <row r="103" spans="1:15" ht="12.75">
      <c r="A103" s="262"/>
      <c r="B103" s="151" t="s">
        <v>104</v>
      </c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2">
        <f t="shared" si="12"/>
        <v>0</v>
      </c>
    </row>
    <row r="104" spans="1:15" ht="12.75">
      <c r="A104" s="262"/>
      <c r="B104" s="148" t="s">
        <v>107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1">
        <f t="shared" si="12"/>
        <v>0</v>
      </c>
    </row>
    <row r="105" spans="1:15" ht="12.75">
      <c r="A105" s="262"/>
      <c r="B105" s="148" t="s">
        <v>113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1">
        <f t="shared" si="12"/>
        <v>0</v>
      </c>
    </row>
    <row r="106" spans="1:15" ht="12.75">
      <c r="A106" s="262"/>
      <c r="B106" s="148" t="s">
        <v>22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1">
        <f t="shared" si="12"/>
        <v>0</v>
      </c>
    </row>
    <row r="107" spans="1:15" ht="12.75">
      <c r="A107" s="262"/>
      <c r="B107" s="148" t="s">
        <v>74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1">
        <f t="shared" si="12"/>
        <v>0</v>
      </c>
    </row>
    <row r="108" spans="1:15" ht="12.75">
      <c r="A108" s="262"/>
      <c r="B108" s="148" t="s">
        <v>70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1">
        <f t="shared" si="12"/>
        <v>0</v>
      </c>
    </row>
    <row r="109" spans="1:15" ht="12.75">
      <c r="A109" s="262"/>
      <c r="B109" s="148" t="s">
        <v>38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>
        <f t="shared" si="12"/>
        <v>0</v>
      </c>
    </row>
    <row r="110" spans="1:15" ht="12.75">
      <c r="A110" s="262"/>
      <c r="B110" s="148" t="s">
        <v>69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1">
        <f t="shared" si="12"/>
        <v>0</v>
      </c>
    </row>
    <row r="111" spans="1:15" ht="12.75">
      <c r="A111" s="262"/>
      <c r="B111" s="148" t="s">
        <v>78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1">
        <f t="shared" si="12"/>
        <v>0</v>
      </c>
    </row>
    <row r="112" spans="1:15" ht="22.5">
      <c r="A112" s="262"/>
      <c r="B112" s="148" t="s">
        <v>99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1">
        <f t="shared" si="12"/>
        <v>0</v>
      </c>
    </row>
    <row r="113" spans="1:15" ht="12.75">
      <c r="A113" s="262"/>
      <c r="B113" s="148" t="s">
        <v>79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1">
        <f t="shared" si="12"/>
        <v>0</v>
      </c>
    </row>
    <row r="114" spans="1:15" ht="12.75">
      <c r="A114" s="262"/>
      <c r="B114" s="148" t="s">
        <v>106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1">
        <f t="shared" si="12"/>
        <v>0</v>
      </c>
    </row>
    <row r="115" spans="1:15" ht="12.75">
      <c r="A115" s="262"/>
      <c r="B115" s="148" t="s">
        <v>72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1">
        <f t="shared" si="12"/>
        <v>0</v>
      </c>
    </row>
    <row r="116" spans="1:15" ht="13.5" thickBot="1">
      <c r="A116" s="262"/>
      <c r="B116" s="149" t="s">
        <v>97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3">
        <f t="shared" si="12"/>
        <v>0</v>
      </c>
    </row>
    <row r="117" spans="1:15" ht="13.5" thickBot="1">
      <c r="A117" s="262"/>
      <c r="B117" s="152" t="s">
        <v>119</v>
      </c>
      <c r="C117" s="34">
        <f aca="true" t="shared" si="16" ref="C117:N117">SUM(C118:C150)</f>
        <v>1975</v>
      </c>
      <c r="D117" s="34">
        <f t="shared" si="16"/>
        <v>1741</v>
      </c>
      <c r="E117" s="34">
        <f t="shared" si="16"/>
        <v>3885</v>
      </c>
      <c r="F117" s="34">
        <f t="shared" si="16"/>
        <v>1335</v>
      </c>
      <c r="G117" s="34">
        <f t="shared" si="16"/>
        <v>0</v>
      </c>
      <c r="H117" s="34">
        <f t="shared" si="16"/>
        <v>4202</v>
      </c>
      <c r="I117" s="34">
        <f t="shared" si="16"/>
        <v>2004</v>
      </c>
      <c r="J117" s="34">
        <f t="shared" si="16"/>
        <v>0</v>
      </c>
      <c r="K117" s="34">
        <f t="shared" si="16"/>
        <v>0</v>
      </c>
      <c r="L117" s="34">
        <f t="shared" si="16"/>
        <v>0</v>
      </c>
      <c r="M117" s="34">
        <f t="shared" si="16"/>
        <v>0</v>
      </c>
      <c r="N117" s="34">
        <f t="shared" si="16"/>
        <v>1823</v>
      </c>
      <c r="O117" s="34">
        <f t="shared" si="12"/>
        <v>16965</v>
      </c>
    </row>
    <row r="118" spans="1:15" ht="12.75">
      <c r="A118" s="262"/>
      <c r="B118" s="151" t="s">
        <v>28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2">
        <f t="shared" si="12"/>
        <v>0</v>
      </c>
    </row>
    <row r="119" spans="1:15" ht="12.75">
      <c r="A119" s="262"/>
      <c r="B119" s="148" t="s">
        <v>4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1">
        <f t="shared" si="12"/>
        <v>0</v>
      </c>
    </row>
    <row r="120" spans="1:15" ht="12.75">
      <c r="A120" s="262"/>
      <c r="B120" s="148" t="s">
        <v>27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1">
        <f t="shared" si="12"/>
        <v>0</v>
      </c>
    </row>
    <row r="121" spans="1:15" ht="12.75">
      <c r="A121" s="262"/>
      <c r="B121" s="148" t="s">
        <v>31</v>
      </c>
      <c r="C121" s="30"/>
      <c r="D121" s="30"/>
      <c r="E121" s="30">
        <v>3885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1">
        <f t="shared" si="12"/>
        <v>3885</v>
      </c>
    </row>
    <row r="122" spans="1:15" ht="22.5">
      <c r="A122" s="262"/>
      <c r="B122" s="148" t="s">
        <v>96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1">
        <f t="shared" si="12"/>
        <v>0</v>
      </c>
    </row>
    <row r="123" spans="1:15" ht="12.75">
      <c r="A123" s="262"/>
      <c r="B123" s="148" t="s">
        <v>95</v>
      </c>
      <c r="C123" s="30"/>
      <c r="D123" s="30"/>
      <c r="E123" s="30"/>
      <c r="F123" s="30"/>
      <c r="G123" s="30"/>
      <c r="H123" s="30">
        <v>4202</v>
      </c>
      <c r="I123" s="30">
        <v>2004</v>
      </c>
      <c r="J123" s="30"/>
      <c r="K123" s="30"/>
      <c r="L123" s="30"/>
      <c r="M123" s="30"/>
      <c r="N123" s="30"/>
      <c r="O123" s="31">
        <f t="shared" si="12"/>
        <v>6206</v>
      </c>
    </row>
    <row r="124" spans="1:15" ht="12.75">
      <c r="A124" s="262"/>
      <c r="B124" s="148" t="s">
        <v>115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>
        <f t="shared" si="12"/>
        <v>0</v>
      </c>
    </row>
    <row r="125" spans="1:15" ht="12.75">
      <c r="A125" s="262"/>
      <c r="B125" s="148" t="s">
        <v>32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>
        <f t="shared" si="12"/>
        <v>0</v>
      </c>
    </row>
    <row r="126" spans="1:15" ht="12.75">
      <c r="A126" s="262"/>
      <c r="B126" s="148" t="s">
        <v>33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1">
        <f t="shared" si="12"/>
        <v>0</v>
      </c>
    </row>
    <row r="127" spans="1:15" ht="12.75">
      <c r="A127" s="262"/>
      <c r="B127" s="148" t="s">
        <v>105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1">
        <f t="shared" si="12"/>
        <v>0</v>
      </c>
    </row>
    <row r="128" spans="1:15" ht="12.75">
      <c r="A128" s="262"/>
      <c r="B128" s="148" t="s">
        <v>29</v>
      </c>
      <c r="C128" s="30">
        <v>1975</v>
      </c>
      <c r="D128" s="30">
        <v>1741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>
        <v>1823</v>
      </c>
      <c r="O128" s="31">
        <f t="shared" si="12"/>
        <v>5539</v>
      </c>
    </row>
    <row r="129" spans="1:15" ht="12.75">
      <c r="A129" s="262"/>
      <c r="B129" s="148" t="s">
        <v>37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1">
        <f t="shared" si="12"/>
        <v>0</v>
      </c>
    </row>
    <row r="130" spans="1:15" ht="12.75">
      <c r="A130" s="262"/>
      <c r="B130" s="148" t="s">
        <v>111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1">
        <f t="shared" si="12"/>
        <v>0</v>
      </c>
    </row>
    <row r="131" spans="1:15" ht="12.75">
      <c r="A131" s="262"/>
      <c r="B131" s="148" t="s">
        <v>94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>
        <f t="shared" si="12"/>
        <v>0</v>
      </c>
    </row>
    <row r="132" spans="1:15" ht="12.75">
      <c r="A132" s="262"/>
      <c r="B132" s="148" t="s">
        <v>30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1">
        <f t="shared" si="12"/>
        <v>0</v>
      </c>
    </row>
    <row r="133" spans="1:15" ht="12.75">
      <c r="A133" s="262"/>
      <c r="B133" s="148" t="s">
        <v>82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1">
        <f t="shared" si="12"/>
        <v>0</v>
      </c>
    </row>
    <row r="134" spans="1:15" ht="12.75">
      <c r="A134" s="262"/>
      <c r="B134" s="148" t="s">
        <v>116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1">
        <f t="shared" si="12"/>
        <v>0</v>
      </c>
    </row>
    <row r="135" spans="1:15" ht="12.75">
      <c r="A135" s="262"/>
      <c r="B135" s="148" t="s">
        <v>109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>
        <f t="shared" si="12"/>
        <v>0</v>
      </c>
    </row>
    <row r="136" spans="1:15" ht="12.75">
      <c r="A136" s="262"/>
      <c r="B136" s="148" t="s">
        <v>65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1">
        <f t="shared" si="12"/>
        <v>0</v>
      </c>
    </row>
    <row r="137" spans="1:15" ht="12.75">
      <c r="A137" s="262"/>
      <c r="B137" s="148" t="s">
        <v>112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1">
        <f t="shared" si="12"/>
        <v>0</v>
      </c>
    </row>
    <row r="138" spans="1:15" ht="12.75">
      <c r="A138" s="262"/>
      <c r="B138" s="148" t="s">
        <v>67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1">
        <f t="shared" si="12"/>
        <v>0</v>
      </c>
    </row>
    <row r="139" spans="1:15" ht="12.75">
      <c r="A139" s="262"/>
      <c r="B139" s="148" t="s">
        <v>34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>
        <f t="shared" si="12"/>
        <v>0</v>
      </c>
    </row>
    <row r="140" spans="1:15" ht="12.75">
      <c r="A140" s="262"/>
      <c r="B140" s="148" t="s">
        <v>98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1">
        <f t="shared" si="12"/>
        <v>0</v>
      </c>
    </row>
    <row r="141" spans="1:15" ht="12.75">
      <c r="A141" s="262"/>
      <c r="B141" s="148" t="s">
        <v>68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1">
        <f t="shared" si="12"/>
        <v>0</v>
      </c>
    </row>
    <row r="142" spans="1:15" ht="12.75">
      <c r="A142" s="262"/>
      <c r="B142" s="148" t="s">
        <v>83</v>
      </c>
      <c r="C142" s="30"/>
      <c r="D142" s="30"/>
      <c r="E142" s="30"/>
      <c r="F142" s="30">
        <v>1335</v>
      </c>
      <c r="G142" s="30"/>
      <c r="H142" s="30"/>
      <c r="I142" s="30"/>
      <c r="J142" s="30"/>
      <c r="K142" s="30"/>
      <c r="L142" s="30"/>
      <c r="M142" s="30"/>
      <c r="N142" s="30"/>
      <c r="O142" s="31">
        <f t="shared" si="12"/>
        <v>1335</v>
      </c>
    </row>
    <row r="143" spans="1:15" ht="12.75">
      <c r="A143" s="262"/>
      <c r="B143" s="148" t="s">
        <v>35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>
        <f t="shared" si="12"/>
        <v>0</v>
      </c>
    </row>
    <row r="144" spans="1:15" ht="12.75">
      <c r="A144" s="262"/>
      <c r="B144" s="148" t="s">
        <v>100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1">
        <f t="shared" si="12"/>
        <v>0</v>
      </c>
    </row>
    <row r="145" spans="1:15" ht="12.75">
      <c r="A145" s="262"/>
      <c r="B145" s="148" t="s">
        <v>101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1">
        <f t="shared" si="12"/>
        <v>0</v>
      </c>
    </row>
    <row r="146" spans="1:15" ht="12.75">
      <c r="A146" s="262"/>
      <c r="B146" s="148" t="s">
        <v>102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1">
        <f t="shared" si="12"/>
        <v>0</v>
      </c>
    </row>
    <row r="147" spans="1:15" ht="12.75">
      <c r="A147" s="262"/>
      <c r="B147" s="148" t="s">
        <v>80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1">
        <f t="shared" si="12"/>
        <v>0</v>
      </c>
    </row>
    <row r="148" spans="1:15" ht="12.75">
      <c r="A148" s="262"/>
      <c r="B148" s="148" t="s">
        <v>36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1">
        <f t="shared" si="12"/>
        <v>0</v>
      </c>
    </row>
    <row r="149" spans="1:15" ht="12.75">
      <c r="A149" s="262"/>
      <c r="B149" s="148" t="s">
        <v>23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1">
        <f t="shared" si="12"/>
        <v>0</v>
      </c>
    </row>
    <row r="150" spans="1:15" ht="13.5" thickBot="1">
      <c r="A150" s="262"/>
      <c r="B150" s="149" t="s">
        <v>50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3">
        <f t="shared" si="12"/>
        <v>0</v>
      </c>
    </row>
    <row r="151" spans="1:15" ht="13.5" thickBot="1">
      <c r="A151" s="262"/>
      <c r="B151" s="141" t="s">
        <v>120</v>
      </c>
      <c r="C151" s="34">
        <f aca="true" t="shared" si="17" ref="C151:N151">SUM(C152)</f>
        <v>0</v>
      </c>
      <c r="D151" s="34">
        <f t="shared" si="17"/>
        <v>0</v>
      </c>
      <c r="E151" s="34">
        <f t="shared" si="17"/>
        <v>0</v>
      </c>
      <c r="F151" s="34">
        <f t="shared" si="17"/>
        <v>0</v>
      </c>
      <c r="G151" s="34">
        <f t="shared" si="17"/>
        <v>0</v>
      </c>
      <c r="H151" s="34">
        <f t="shared" si="17"/>
        <v>0</v>
      </c>
      <c r="I151" s="34">
        <f t="shared" si="17"/>
        <v>0</v>
      </c>
      <c r="J151" s="34">
        <f t="shared" si="17"/>
        <v>0</v>
      </c>
      <c r="K151" s="34">
        <f t="shared" si="17"/>
        <v>0</v>
      </c>
      <c r="L151" s="34">
        <f t="shared" si="17"/>
        <v>0</v>
      </c>
      <c r="M151" s="34">
        <f t="shared" si="17"/>
        <v>0</v>
      </c>
      <c r="N151" s="34">
        <f t="shared" si="17"/>
        <v>0</v>
      </c>
      <c r="O151" s="34">
        <f t="shared" si="12"/>
        <v>0</v>
      </c>
    </row>
    <row r="152" spans="1:15" ht="13.5" thickBot="1">
      <c r="A152" s="263"/>
      <c r="B152" s="153" t="s">
        <v>26</v>
      </c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36">
        <f>SUM(C152:N152)</f>
        <v>0</v>
      </c>
    </row>
    <row r="153" spans="1:15" ht="14.25" thickBot="1">
      <c r="A153" s="264" t="s">
        <v>45</v>
      </c>
      <c r="B153" s="264"/>
      <c r="C153" s="264"/>
      <c r="D153" s="264"/>
      <c r="E153" s="264"/>
      <c r="F153" s="264"/>
      <c r="G153" s="264"/>
      <c r="H153" s="264"/>
      <c r="I153" s="264"/>
      <c r="J153" s="264"/>
      <c r="K153" s="264"/>
      <c r="L153" s="264"/>
      <c r="M153" s="265"/>
      <c r="N153" s="266"/>
      <c r="O153" s="265"/>
    </row>
    <row r="154" spans="1:15" ht="14.25" customHeight="1" thickBot="1">
      <c r="A154" s="261" t="s">
        <v>121</v>
      </c>
      <c r="B154" s="140" t="s">
        <v>13</v>
      </c>
      <c r="C154" s="34">
        <f aca="true" t="shared" si="18" ref="C154:N154">C155+C165+C177+C198+C232</f>
        <v>1592</v>
      </c>
      <c r="D154" s="34">
        <f t="shared" si="18"/>
        <v>1722</v>
      </c>
      <c r="E154" s="34">
        <f t="shared" si="18"/>
        <v>2541</v>
      </c>
      <c r="F154" s="34">
        <f t="shared" si="18"/>
        <v>3992</v>
      </c>
      <c r="G154" s="34">
        <f t="shared" si="18"/>
        <v>0</v>
      </c>
      <c r="H154" s="34">
        <f t="shared" si="18"/>
        <v>6365</v>
      </c>
      <c r="I154" s="34">
        <f t="shared" si="18"/>
        <v>8753</v>
      </c>
      <c r="J154" s="34">
        <f t="shared" si="18"/>
        <v>7954</v>
      </c>
      <c r="K154" s="34">
        <f t="shared" si="18"/>
        <v>13188</v>
      </c>
      <c r="L154" s="34">
        <f t="shared" si="18"/>
        <v>13463</v>
      </c>
      <c r="M154" s="34">
        <f t="shared" si="18"/>
        <v>16651</v>
      </c>
      <c r="N154" s="34">
        <f t="shared" si="18"/>
        <v>24347</v>
      </c>
      <c r="O154" s="34">
        <f>SUM(C154:N154)</f>
        <v>100568</v>
      </c>
    </row>
    <row r="155" spans="1:15" ht="13.5" customHeight="1" thickBot="1">
      <c r="A155" s="262"/>
      <c r="B155" s="141" t="s">
        <v>118</v>
      </c>
      <c r="C155" s="84">
        <f aca="true" t="shared" si="19" ref="C155:N155">SUM(C156:C164)</f>
        <v>1243</v>
      </c>
      <c r="D155" s="84">
        <f t="shared" si="19"/>
        <v>725</v>
      </c>
      <c r="E155" s="84">
        <f t="shared" si="19"/>
        <v>1566</v>
      </c>
      <c r="F155" s="84">
        <f t="shared" si="19"/>
        <v>1726</v>
      </c>
      <c r="G155" s="84">
        <f t="shared" si="19"/>
        <v>0</v>
      </c>
      <c r="H155" s="84">
        <f t="shared" si="19"/>
        <v>5869</v>
      </c>
      <c r="I155" s="84">
        <f t="shared" si="19"/>
        <v>8483</v>
      </c>
      <c r="J155" s="84">
        <f t="shared" si="19"/>
        <v>7646</v>
      </c>
      <c r="K155" s="84">
        <f t="shared" si="19"/>
        <v>12869</v>
      </c>
      <c r="L155" s="84">
        <f t="shared" si="19"/>
        <v>13053</v>
      </c>
      <c r="M155" s="84">
        <f t="shared" si="19"/>
        <v>16412</v>
      </c>
      <c r="N155" s="84">
        <f t="shared" si="19"/>
        <v>23718</v>
      </c>
      <c r="O155" s="84">
        <f>SUM(C155:N155)</f>
        <v>93310</v>
      </c>
    </row>
    <row r="156" spans="1:15" ht="12.75">
      <c r="A156" s="262"/>
      <c r="B156" s="142" t="s">
        <v>14</v>
      </c>
      <c r="C156" s="85"/>
      <c r="D156" s="85"/>
      <c r="E156" s="85"/>
      <c r="F156" s="85"/>
      <c r="G156" s="85"/>
      <c r="H156" s="85"/>
      <c r="I156" s="85"/>
      <c r="J156" s="85"/>
      <c r="K156" s="85">
        <v>166</v>
      </c>
      <c r="L156" s="85"/>
      <c r="M156" s="85">
        <v>48</v>
      </c>
      <c r="N156" s="85"/>
      <c r="O156" s="86">
        <f aca="true" t="shared" si="20" ref="O156:O221">SUM(C156:N156)</f>
        <v>214</v>
      </c>
    </row>
    <row r="157" spans="1:15" ht="12.75">
      <c r="A157" s="262"/>
      <c r="B157" s="143" t="s">
        <v>51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8">
        <f t="shared" si="20"/>
        <v>0</v>
      </c>
    </row>
    <row r="158" spans="1:15" ht="12.75">
      <c r="A158" s="262"/>
      <c r="B158" s="143" t="s">
        <v>17</v>
      </c>
      <c r="C158" s="87">
        <v>97</v>
      </c>
      <c r="D158" s="87"/>
      <c r="E158" s="87">
        <v>39</v>
      </c>
      <c r="F158" s="87"/>
      <c r="G158" s="87"/>
      <c r="H158" s="87">
        <v>201</v>
      </c>
      <c r="I158" s="87"/>
      <c r="J158" s="87"/>
      <c r="K158" s="87">
        <v>55</v>
      </c>
      <c r="L158" s="87"/>
      <c r="M158" s="87"/>
      <c r="N158" s="87"/>
      <c r="O158" s="88">
        <f t="shared" si="20"/>
        <v>392</v>
      </c>
    </row>
    <row r="159" spans="1:15" ht="22.5">
      <c r="A159" s="262"/>
      <c r="B159" s="144" t="s">
        <v>18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>
        <v>21</v>
      </c>
      <c r="N159" s="87"/>
      <c r="O159" s="88">
        <f t="shared" si="20"/>
        <v>21</v>
      </c>
    </row>
    <row r="160" spans="1:15" ht="12.75">
      <c r="A160" s="262"/>
      <c r="B160" s="144" t="s">
        <v>19</v>
      </c>
      <c r="C160" s="87"/>
      <c r="D160" s="87"/>
      <c r="E160" s="87"/>
      <c r="F160" s="87"/>
      <c r="G160" s="87"/>
      <c r="H160" s="87">
        <v>78</v>
      </c>
      <c r="I160" s="87"/>
      <c r="J160" s="87">
        <v>96</v>
      </c>
      <c r="K160" s="87"/>
      <c r="L160" s="87">
        <v>59</v>
      </c>
      <c r="M160" s="87">
        <v>47</v>
      </c>
      <c r="N160" s="87">
        <v>151</v>
      </c>
      <c r="O160" s="88">
        <f t="shared" si="20"/>
        <v>431</v>
      </c>
    </row>
    <row r="161" spans="1:15" ht="12.75">
      <c r="A161" s="262"/>
      <c r="B161" s="143" t="s">
        <v>16</v>
      </c>
      <c r="C161" s="87"/>
      <c r="D161" s="87"/>
      <c r="E161" s="87"/>
      <c r="F161" s="87"/>
      <c r="G161" s="87"/>
      <c r="H161" s="87"/>
      <c r="I161" s="87">
        <v>45</v>
      </c>
      <c r="J161" s="87"/>
      <c r="K161" s="87">
        <v>38</v>
      </c>
      <c r="L161" s="87">
        <v>44</v>
      </c>
      <c r="M161" s="87">
        <v>18</v>
      </c>
      <c r="N161" s="87"/>
      <c r="O161" s="88">
        <f t="shared" si="20"/>
        <v>145</v>
      </c>
    </row>
    <row r="162" spans="1:15" ht="12.75">
      <c r="A162" s="262"/>
      <c r="B162" s="145" t="s">
        <v>108</v>
      </c>
      <c r="C162" s="89">
        <v>29</v>
      </c>
      <c r="D162" s="89"/>
      <c r="E162" s="89"/>
      <c r="F162" s="89"/>
      <c r="G162" s="89"/>
      <c r="H162" s="89"/>
      <c r="I162" s="89">
        <v>34</v>
      </c>
      <c r="J162" s="89"/>
      <c r="K162" s="89"/>
      <c r="L162" s="89"/>
      <c r="M162" s="89"/>
      <c r="N162" s="89"/>
      <c r="O162" s="90">
        <f t="shared" si="20"/>
        <v>63</v>
      </c>
    </row>
    <row r="163" spans="1:15" ht="12.75">
      <c r="A163" s="262"/>
      <c r="B163" s="145" t="s">
        <v>122</v>
      </c>
      <c r="C163" s="89"/>
      <c r="D163" s="89"/>
      <c r="E163" s="89"/>
      <c r="F163" s="89">
        <v>96</v>
      </c>
      <c r="G163" s="89"/>
      <c r="H163" s="89">
        <v>20</v>
      </c>
      <c r="I163" s="89">
        <v>72</v>
      </c>
      <c r="J163" s="89"/>
      <c r="K163" s="89"/>
      <c r="L163" s="89"/>
      <c r="M163" s="89"/>
      <c r="N163" s="89"/>
      <c r="O163" s="90">
        <f t="shared" si="20"/>
        <v>188</v>
      </c>
    </row>
    <row r="164" spans="1:15" ht="13.5" thickBot="1">
      <c r="A164" s="262"/>
      <c r="B164" s="145" t="s">
        <v>21</v>
      </c>
      <c r="C164" s="89">
        <v>1117</v>
      </c>
      <c r="D164" s="89">
        <v>725</v>
      </c>
      <c r="E164" s="89">
        <v>1527</v>
      </c>
      <c r="F164" s="89">
        <v>1630</v>
      </c>
      <c r="G164" s="89"/>
      <c r="H164" s="89">
        <v>5570</v>
      </c>
      <c r="I164" s="89">
        <v>8332</v>
      </c>
      <c r="J164" s="89">
        <v>7550</v>
      </c>
      <c r="K164" s="89">
        <v>12610</v>
      </c>
      <c r="L164" s="89">
        <v>12950</v>
      </c>
      <c r="M164" s="89">
        <v>16278</v>
      </c>
      <c r="N164" s="89">
        <v>23567</v>
      </c>
      <c r="O164" s="90">
        <f t="shared" si="20"/>
        <v>91856</v>
      </c>
    </row>
    <row r="165" spans="1:15" ht="13.5" thickBot="1">
      <c r="A165" s="262"/>
      <c r="B165" s="141" t="s">
        <v>59</v>
      </c>
      <c r="C165" s="84">
        <f aca="true" t="shared" si="21" ref="C165:N165">SUM(C166:C176)</f>
        <v>69</v>
      </c>
      <c r="D165" s="84">
        <f t="shared" si="21"/>
        <v>163</v>
      </c>
      <c r="E165" s="84">
        <f t="shared" si="21"/>
        <v>87</v>
      </c>
      <c r="F165" s="84">
        <f t="shared" si="21"/>
        <v>0</v>
      </c>
      <c r="G165" s="84">
        <f t="shared" si="21"/>
        <v>0</v>
      </c>
      <c r="H165" s="84">
        <f t="shared" si="21"/>
        <v>0</v>
      </c>
      <c r="I165" s="84">
        <f t="shared" si="21"/>
        <v>0</v>
      </c>
      <c r="J165" s="84">
        <f t="shared" si="21"/>
        <v>46</v>
      </c>
      <c r="K165" s="84">
        <f t="shared" si="21"/>
        <v>35</v>
      </c>
      <c r="L165" s="84">
        <f t="shared" si="21"/>
        <v>41</v>
      </c>
      <c r="M165" s="84">
        <f t="shared" si="21"/>
        <v>0</v>
      </c>
      <c r="N165" s="84">
        <f t="shared" si="21"/>
        <v>34</v>
      </c>
      <c r="O165" s="84">
        <f t="shared" si="20"/>
        <v>475</v>
      </c>
    </row>
    <row r="166" spans="1:15" ht="12.75">
      <c r="A166" s="262"/>
      <c r="B166" s="142" t="s">
        <v>93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6">
        <f t="shared" si="20"/>
        <v>0</v>
      </c>
    </row>
    <row r="167" spans="1:15" ht="12.75">
      <c r="A167" s="262"/>
      <c r="B167" s="142" t="s">
        <v>194</v>
      </c>
      <c r="C167" s="85">
        <v>35</v>
      </c>
      <c r="D167" s="85"/>
      <c r="E167" s="85">
        <v>34</v>
      </c>
      <c r="F167" s="85"/>
      <c r="G167" s="85"/>
      <c r="H167" s="85"/>
      <c r="I167" s="85"/>
      <c r="J167" s="85">
        <v>21</v>
      </c>
      <c r="K167" s="85">
        <v>35</v>
      </c>
      <c r="L167" s="85"/>
      <c r="M167" s="85"/>
      <c r="N167" s="85">
        <v>34</v>
      </c>
      <c r="O167" s="86"/>
    </row>
    <row r="168" spans="1:15" ht="12.75">
      <c r="A168" s="262"/>
      <c r="B168" s="142" t="s">
        <v>127</v>
      </c>
      <c r="C168" s="85">
        <v>34</v>
      </c>
      <c r="D168" s="85">
        <v>80</v>
      </c>
      <c r="E168" s="85">
        <v>29</v>
      </c>
      <c r="F168" s="85"/>
      <c r="G168" s="85"/>
      <c r="H168" s="85"/>
      <c r="I168" s="85"/>
      <c r="J168" s="85"/>
      <c r="K168" s="85"/>
      <c r="L168" s="85">
        <v>41</v>
      </c>
      <c r="M168" s="85"/>
      <c r="N168" s="85"/>
      <c r="O168" s="86"/>
    </row>
    <row r="169" spans="1:15" ht="12.75">
      <c r="A169" s="262"/>
      <c r="B169" s="142" t="s">
        <v>195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6"/>
    </row>
    <row r="170" spans="1:15" ht="12.75">
      <c r="A170" s="262"/>
      <c r="B170" s="102" t="s">
        <v>158</v>
      </c>
      <c r="C170" s="85"/>
      <c r="D170" s="85"/>
      <c r="E170" s="188">
        <v>24</v>
      </c>
      <c r="F170" s="85"/>
      <c r="G170" s="85"/>
      <c r="H170" s="85"/>
      <c r="I170" s="85"/>
      <c r="J170" s="85"/>
      <c r="K170" s="85"/>
      <c r="L170" s="85"/>
      <c r="M170" s="85"/>
      <c r="N170" s="85"/>
      <c r="O170" s="86"/>
    </row>
    <row r="171" spans="1:15" ht="12.75">
      <c r="A171" s="262"/>
      <c r="B171" s="143" t="s">
        <v>77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8">
        <f t="shared" si="20"/>
        <v>0</v>
      </c>
    </row>
    <row r="172" spans="1:15" ht="22.5">
      <c r="A172" s="262"/>
      <c r="B172" s="189" t="s">
        <v>196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</row>
    <row r="173" spans="1:15" ht="12.75">
      <c r="A173" s="262"/>
      <c r="B173" s="189" t="s">
        <v>197</v>
      </c>
      <c r="C173" s="87"/>
      <c r="D173" s="87">
        <v>83</v>
      </c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8"/>
    </row>
    <row r="174" spans="1:15" ht="12.75">
      <c r="A174" s="262"/>
      <c r="B174" s="189" t="s">
        <v>161</v>
      </c>
      <c r="C174" s="87"/>
      <c r="D174" s="87"/>
      <c r="E174" s="87"/>
      <c r="F174" s="87"/>
      <c r="G174" s="87"/>
      <c r="H174" s="87"/>
      <c r="I174" s="87"/>
      <c r="J174" s="87">
        <v>25</v>
      </c>
      <c r="K174" s="87"/>
      <c r="L174" s="87"/>
      <c r="M174" s="87"/>
      <c r="N174" s="87"/>
      <c r="O174" s="88"/>
    </row>
    <row r="175" spans="1:15" ht="12.75">
      <c r="A175" s="262"/>
      <c r="B175" s="189" t="s">
        <v>124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8">
        <f t="shared" si="20"/>
        <v>0</v>
      </c>
    </row>
    <row r="176" spans="1:15" ht="13.5" thickBot="1">
      <c r="A176" s="262"/>
      <c r="B176" s="145" t="s">
        <v>103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90">
        <f t="shared" si="20"/>
        <v>0</v>
      </c>
    </row>
    <row r="177" spans="1:15" ht="13.5" thickBot="1">
      <c r="A177" s="262"/>
      <c r="B177" s="146" t="s">
        <v>60</v>
      </c>
      <c r="C177" s="84">
        <f aca="true" t="shared" si="22" ref="C177:N177">SUM(C178:C181)</f>
        <v>0</v>
      </c>
      <c r="D177" s="84">
        <f t="shared" si="22"/>
        <v>0</v>
      </c>
      <c r="E177" s="84">
        <f t="shared" si="22"/>
        <v>0</v>
      </c>
      <c r="F177" s="84">
        <f t="shared" si="22"/>
        <v>0</v>
      </c>
      <c r="G177" s="84">
        <f t="shared" si="22"/>
        <v>0</v>
      </c>
      <c r="H177" s="84">
        <f t="shared" si="22"/>
        <v>0</v>
      </c>
      <c r="I177" s="84">
        <f t="shared" si="22"/>
        <v>0</v>
      </c>
      <c r="J177" s="84">
        <f t="shared" si="22"/>
        <v>0</v>
      </c>
      <c r="K177" s="84">
        <f t="shared" si="22"/>
        <v>0</v>
      </c>
      <c r="L177" s="84">
        <f t="shared" si="22"/>
        <v>0</v>
      </c>
      <c r="M177" s="84">
        <f t="shared" si="22"/>
        <v>0</v>
      </c>
      <c r="N177" s="84">
        <f t="shared" si="22"/>
        <v>0</v>
      </c>
      <c r="O177" s="84">
        <f t="shared" si="20"/>
        <v>0</v>
      </c>
    </row>
    <row r="178" spans="1:15" ht="12.75">
      <c r="A178" s="262"/>
      <c r="B178" s="147" t="s">
        <v>25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6">
        <f t="shared" si="20"/>
        <v>0</v>
      </c>
    </row>
    <row r="179" spans="1:15" ht="12.75">
      <c r="A179" s="262"/>
      <c r="B179" s="148" t="s">
        <v>24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8">
        <f t="shared" si="20"/>
        <v>0</v>
      </c>
    </row>
    <row r="180" spans="1:15" ht="12.75">
      <c r="A180" s="262"/>
      <c r="B180" s="148" t="s">
        <v>114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8">
        <f t="shared" si="20"/>
        <v>0</v>
      </c>
    </row>
    <row r="181" spans="1:15" ht="13.5" thickBot="1">
      <c r="A181" s="262"/>
      <c r="B181" s="149" t="s">
        <v>110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90">
        <f t="shared" si="20"/>
        <v>0</v>
      </c>
    </row>
    <row r="182" spans="1:15" ht="23.25" thickBot="1">
      <c r="A182" s="262"/>
      <c r="B182" s="150" t="s">
        <v>61</v>
      </c>
      <c r="C182" s="84">
        <f aca="true" t="shared" si="23" ref="C182:N182">SUM(C183:C197)</f>
        <v>63</v>
      </c>
      <c r="D182" s="84">
        <f t="shared" si="23"/>
        <v>138</v>
      </c>
      <c r="E182" s="84">
        <f t="shared" si="23"/>
        <v>0</v>
      </c>
      <c r="F182" s="84">
        <f t="shared" si="23"/>
        <v>414</v>
      </c>
      <c r="G182" s="84">
        <f t="shared" si="23"/>
        <v>0</v>
      </c>
      <c r="H182" s="84">
        <f t="shared" si="23"/>
        <v>0</v>
      </c>
      <c r="I182" s="84">
        <f t="shared" si="23"/>
        <v>168</v>
      </c>
      <c r="J182" s="84">
        <f t="shared" si="23"/>
        <v>68</v>
      </c>
      <c r="K182" s="84">
        <f t="shared" si="23"/>
        <v>0</v>
      </c>
      <c r="L182" s="84">
        <f t="shared" si="23"/>
        <v>22</v>
      </c>
      <c r="M182" s="84">
        <f t="shared" si="23"/>
        <v>0</v>
      </c>
      <c r="N182" s="84">
        <f t="shared" si="23"/>
        <v>303</v>
      </c>
      <c r="O182" s="84">
        <f t="shared" si="20"/>
        <v>1176</v>
      </c>
    </row>
    <row r="183" spans="1:15" ht="12.75">
      <c r="A183" s="262"/>
      <c r="B183" s="151" t="s">
        <v>104</v>
      </c>
      <c r="C183" s="85">
        <v>63</v>
      </c>
      <c r="D183" s="85">
        <v>138</v>
      </c>
      <c r="E183" s="85"/>
      <c r="F183" s="85">
        <v>414</v>
      </c>
      <c r="G183" s="85"/>
      <c r="H183" s="85"/>
      <c r="I183" s="85">
        <v>168</v>
      </c>
      <c r="J183" s="85">
        <v>68</v>
      </c>
      <c r="K183" s="85"/>
      <c r="L183" s="85">
        <v>22</v>
      </c>
      <c r="M183" s="85"/>
      <c r="N183" s="85">
        <v>241</v>
      </c>
      <c r="O183" s="86">
        <f t="shared" si="20"/>
        <v>1114</v>
      </c>
    </row>
    <row r="184" spans="1:15" ht="12.75">
      <c r="A184" s="262"/>
      <c r="B184" s="148" t="s">
        <v>107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8">
        <f t="shared" si="20"/>
        <v>0</v>
      </c>
    </row>
    <row r="185" spans="1:15" ht="12.75">
      <c r="A185" s="262"/>
      <c r="B185" s="148" t="s">
        <v>113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8">
        <f t="shared" si="20"/>
        <v>0</v>
      </c>
    </row>
    <row r="186" spans="1:15" ht="12.75">
      <c r="A186" s="262"/>
      <c r="B186" s="148" t="s">
        <v>22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8">
        <f t="shared" si="20"/>
        <v>0</v>
      </c>
    </row>
    <row r="187" spans="1:15" ht="12.75">
      <c r="A187" s="262"/>
      <c r="B187" s="148" t="s">
        <v>74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8">
        <f t="shared" si="20"/>
        <v>0</v>
      </c>
    </row>
    <row r="188" spans="1:15" ht="12.75">
      <c r="A188" s="262"/>
      <c r="B188" s="148" t="s">
        <v>70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8">
        <f t="shared" si="20"/>
        <v>0</v>
      </c>
    </row>
    <row r="189" spans="1:15" ht="12.75">
      <c r="A189" s="262"/>
      <c r="B189" s="148" t="s">
        <v>38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8">
        <f t="shared" si="20"/>
        <v>0</v>
      </c>
    </row>
    <row r="190" spans="1:15" ht="12.75">
      <c r="A190" s="262"/>
      <c r="B190" s="148" t="s">
        <v>69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8">
        <f t="shared" si="20"/>
        <v>0</v>
      </c>
    </row>
    <row r="191" spans="1:15" ht="12.75">
      <c r="A191" s="262"/>
      <c r="B191" s="148" t="s">
        <v>78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8">
        <f t="shared" si="20"/>
        <v>0</v>
      </c>
    </row>
    <row r="192" spans="1:15" ht="22.5">
      <c r="A192" s="262"/>
      <c r="B192" s="148" t="s">
        <v>99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>
        <f t="shared" si="20"/>
        <v>0</v>
      </c>
    </row>
    <row r="193" spans="1:15" ht="12.75">
      <c r="A193" s="262"/>
      <c r="B193" s="148" t="s">
        <v>79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8">
        <f t="shared" si="20"/>
        <v>0</v>
      </c>
    </row>
    <row r="194" spans="1:15" ht="12.75">
      <c r="A194" s="262"/>
      <c r="B194" s="148" t="s">
        <v>106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8">
        <f t="shared" si="20"/>
        <v>0</v>
      </c>
    </row>
    <row r="195" spans="1:15" ht="12.75">
      <c r="A195" s="262"/>
      <c r="B195" s="148" t="s">
        <v>72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>
        <v>62</v>
      </c>
      <c r="O195" s="88">
        <f t="shared" si="20"/>
        <v>62</v>
      </c>
    </row>
    <row r="196" spans="1:15" ht="12.75">
      <c r="A196" s="262"/>
      <c r="B196" s="148" t="s">
        <v>97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8">
        <f t="shared" si="20"/>
        <v>0</v>
      </c>
    </row>
    <row r="197" spans="1:15" ht="13.5" thickBot="1">
      <c r="A197" s="262"/>
      <c r="B197" s="243" t="s">
        <v>143</v>
      </c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2">
        <f t="shared" si="20"/>
        <v>0</v>
      </c>
    </row>
    <row r="198" spans="1:15" ht="13.5" thickBot="1">
      <c r="A198" s="262"/>
      <c r="B198" s="152" t="s">
        <v>119</v>
      </c>
      <c r="C198" s="84">
        <f aca="true" t="shared" si="24" ref="C198:N198">SUM(C199:C231)</f>
        <v>280</v>
      </c>
      <c r="D198" s="84">
        <f t="shared" si="24"/>
        <v>834</v>
      </c>
      <c r="E198" s="84">
        <f t="shared" si="24"/>
        <v>888</v>
      </c>
      <c r="F198" s="84">
        <f t="shared" si="24"/>
        <v>2266</v>
      </c>
      <c r="G198" s="84">
        <f t="shared" si="24"/>
        <v>0</v>
      </c>
      <c r="H198" s="84">
        <f t="shared" si="24"/>
        <v>496</v>
      </c>
      <c r="I198" s="84">
        <f t="shared" si="24"/>
        <v>270</v>
      </c>
      <c r="J198" s="84">
        <f t="shared" si="24"/>
        <v>262</v>
      </c>
      <c r="K198" s="84">
        <f t="shared" si="24"/>
        <v>284</v>
      </c>
      <c r="L198" s="84">
        <f t="shared" si="24"/>
        <v>369</v>
      </c>
      <c r="M198" s="84">
        <f t="shared" si="24"/>
        <v>239</v>
      </c>
      <c r="N198" s="84">
        <f t="shared" si="24"/>
        <v>595</v>
      </c>
      <c r="O198" s="84">
        <f t="shared" si="20"/>
        <v>6783</v>
      </c>
    </row>
    <row r="199" spans="1:15" ht="12.75">
      <c r="A199" s="262"/>
      <c r="B199" s="151" t="s">
        <v>28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6">
        <f t="shared" si="20"/>
        <v>0</v>
      </c>
    </row>
    <row r="200" spans="1:15" ht="12.75">
      <c r="A200" s="262"/>
      <c r="B200" s="148" t="s">
        <v>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8">
        <f t="shared" si="20"/>
        <v>0</v>
      </c>
    </row>
    <row r="201" spans="1:15" ht="12.75">
      <c r="A201" s="262"/>
      <c r="B201" s="148" t="s">
        <v>27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8">
        <f t="shared" si="20"/>
        <v>0</v>
      </c>
    </row>
    <row r="202" spans="1:15" ht="12.75">
      <c r="A202" s="262"/>
      <c r="B202" s="148" t="s">
        <v>31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8">
        <f t="shared" si="20"/>
        <v>0</v>
      </c>
    </row>
    <row r="203" spans="1:15" ht="22.5">
      <c r="A203" s="262"/>
      <c r="B203" s="148" t="s">
        <v>96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8">
        <f t="shared" si="20"/>
        <v>0</v>
      </c>
    </row>
    <row r="204" spans="1:15" ht="12.75">
      <c r="A204" s="262"/>
      <c r="B204" s="148" t="s">
        <v>95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>
        <v>468</v>
      </c>
      <c r="O204" s="88">
        <f t="shared" si="20"/>
        <v>468</v>
      </c>
    </row>
    <row r="205" spans="1:15" ht="12.75">
      <c r="A205" s="262"/>
      <c r="B205" s="148" t="s">
        <v>115</v>
      </c>
      <c r="C205" s="87">
        <v>212</v>
      </c>
      <c r="D205" s="87">
        <v>241</v>
      </c>
      <c r="E205" s="87">
        <v>533</v>
      </c>
      <c r="F205" s="87">
        <v>228</v>
      </c>
      <c r="G205" s="87"/>
      <c r="H205" s="87">
        <v>225</v>
      </c>
      <c r="I205" s="87">
        <v>223</v>
      </c>
      <c r="J205" s="87">
        <v>230</v>
      </c>
      <c r="K205" s="87">
        <v>207</v>
      </c>
      <c r="L205" s="87">
        <v>304</v>
      </c>
      <c r="M205" s="87">
        <v>202</v>
      </c>
      <c r="N205" s="87"/>
      <c r="O205" s="88">
        <f t="shared" si="20"/>
        <v>2605</v>
      </c>
    </row>
    <row r="206" spans="1:15" ht="12.75">
      <c r="A206" s="262"/>
      <c r="B206" s="148" t="s">
        <v>32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8">
        <f t="shared" si="20"/>
        <v>0</v>
      </c>
    </row>
    <row r="207" spans="1:15" ht="12.75">
      <c r="A207" s="262"/>
      <c r="B207" s="148" t="s">
        <v>33</v>
      </c>
      <c r="C207" s="87"/>
      <c r="D207" s="87">
        <v>507</v>
      </c>
      <c r="E207" s="87">
        <v>355</v>
      </c>
      <c r="F207" s="87">
        <v>829</v>
      </c>
      <c r="G207" s="87"/>
      <c r="H207" s="87"/>
      <c r="I207" s="87"/>
      <c r="J207" s="87"/>
      <c r="K207" s="87"/>
      <c r="L207" s="87"/>
      <c r="M207" s="87"/>
      <c r="N207" s="87"/>
      <c r="O207" s="88">
        <f t="shared" si="20"/>
        <v>1691</v>
      </c>
    </row>
    <row r="208" spans="1:15" ht="12.75">
      <c r="A208" s="262"/>
      <c r="B208" s="148" t="s">
        <v>105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8">
        <f t="shared" si="20"/>
        <v>0</v>
      </c>
    </row>
    <row r="209" spans="1:15" ht="12.75">
      <c r="A209" s="262"/>
      <c r="B209" s="148" t="s">
        <v>29</v>
      </c>
      <c r="C209" s="87"/>
      <c r="D209" s="87"/>
      <c r="E209" s="87"/>
      <c r="F209" s="87">
        <v>42</v>
      </c>
      <c r="G209" s="87"/>
      <c r="H209" s="87"/>
      <c r="I209" s="87"/>
      <c r="J209" s="87">
        <v>32</v>
      </c>
      <c r="K209" s="87"/>
      <c r="L209" s="87">
        <v>65</v>
      </c>
      <c r="M209" s="87"/>
      <c r="N209" s="87"/>
      <c r="O209" s="88">
        <f t="shared" si="20"/>
        <v>139</v>
      </c>
    </row>
    <row r="210" spans="1:15" ht="12.75">
      <c r="A210" s="262"/>
      <c r="B210" s="148" t="s">
        <v>37</v>
      </c>
      <c r="C210" s="87"/>
      <c r="D210" s="87"/>
      <c r="E210" s="87"/>
      <c r="F210" s="87"/>
      <c r="G210" s="87"/>
      <c r="H210" s="87">
        <v>249</v>
      </c>
      <c r="I210" s="87"/>
      <c r="J210" s="87"/>
      <c r="K210" s="87"/>
      <c r="L210" s="87"/>
      <c r="M210" s="87"/>
      <c r="N210" s="87"/>
      <c r="O210" s="88">
        <f t="shared" si="20"/>
        <v>249</v>
      </c>
    </row>
    <row r="211" spans="1:15" ht="12.75">
      <c r="A211" s="262"/>
      <c r="B211" s="148" t="s">
        <v>111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8">
        <f t="shared" si="20"/>
        <v>0</v>
      </c>
    </row>
    <row r="212" spans="1:15" ht="12.75">
      <c r="A212" s="262"/>
      <c r="B212" s="148" t="s">
        <v>94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8">
        <f t="shared" si="20"/>
        <v>0</v>
      </c>
    </row>
    <row r="213" spans="1:15" ht="12.75">
      <c r="A213" s="262"/>
      <c r="B213" s="148" t="s">
        <v>30</v>
      </c>
      <c r="C213" s="87">
        <v>68</v>
      </c>
      <c r="D213" s="87">
        <v>86</v>
      </c>
      <c r="E213" s="87"/>
      <c r="F213" s="87">
        <v>1167</v>
      </c>
      <c r="G213" s="87"/>
      <c r="H213" s="87">
        <v>22</v>
      </c>
      <c r="I213" s="87">
        <v>47</v>
      </c>
      <c r="J213" s="87"/>
      <c r="K213" s="87">
        <v>77</v>
      </c>
      <c r="L213" s="87"/>
      <c r="M213" s="87">
        <v>37</v>
      </c>
      <c r="N213" s="87">
        <v>127</v>
      </c>
      <c r="O213" s="88">
        <f t="shared" si="20"/>
        <v>1631</v>
      </c>
    </row>
    <row r="214" spans="1:15" ht="12.75">
      <c r="A214" s="262"/>
      <c r="B214" s="148" t="s">
        <v>82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>
        <f t="shared" si="20"/>
        <v>0</v>
      </c>
    </row>
    <row r="215" spans="1:15" ht="12.75">
      <c r="A215" s="262"/>
      <c r="B215" s="148" t="s">
        <v>116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8">
        <f t="shared" si="20"/>
        <v>0</v>
      </c>
    </row>
    <row r="216" spans="1:15" ht="12.75">
      <c r="A216" s="262"/>
      <c r="B216" s="148" t="s">
        <v>109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8">
        <f t="shared" si="20"/>
        <v>0</v>
      </c>
    </row>
    <row r="217" spans="1:15" ht="12.75">
      <c r="A217" s="262"/>
      <c r="B217" s="148" t="s">
        <v>65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8">
        <f t="shared" si="20"/>
        <v>0</v>
      </c>
    </row>
    <row r="218" spans="1:15" ht="12.75">
      <c r="A218" s="262"/>
      <c r="B218" s="148" t="s">
        <v>112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8">
        <f t="shared" si="20"/>
        <v>0</v>
      </c>
    </row>
    <row r="219" spans="1:15" ht="12.75">
      <c r="A219" s="262"/>
      <c r="B219" s="148" t="s">
        <v>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8">
        <f t="shared" si="20"/>
        <v>0</v>
      </c>
    </row>
    <row r="220" spans="1:15" ht="12.75">
      <c r="A220" s="262"/>
      <c r="B220" s="148" t="s">
        <v>34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8">
        <f t="shared" si="20"/>
        <v>0</v>
      </c>
    </row>
    <row r="221" spans="1:15" ht="12.75">
      <c r="A221" s="262"/>
      <c r="B221" s="148" t="s">
        <v>98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8">
        <f t="shared" si="20"/>
        <v>0</v>
      </c>
    </row>
    <row r="222" spans="1:15" ht="12.75">
      <c r="A222" s="262"/>
      <c r="B222" s="148" t="s">
        <v>68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8">
        <f aca="true" t="shared" si="25" ref="O222:O233">SUM(C222:N222)</f>
        <v>0</v>
      </c>
    </row>
    <row r="223" spans="1:15" ht="12.75">
      <c r="A223" s="262"/>
      <c r="B223" s="148" t="s">
        <v>83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8">
        <f t="shared" si="25"/>
        <v>0</v>
      </c>
    </row>
    <row r="224" spans="1:15" ht="12.75">
      <c r="A224" s="262"/>
      <c r="B224" s="148" t="s">
        <v>35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8">
        <f t="shared" si="25"/>
        <v>0</v>
      </c>
    </row>
    <row r="225" spans="1:15" ht="12.75">
      <c r="A225" s="262"/>
      <c r="B225" s="148" t="s">
        <v>100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8">
        <f t="shared" si="25"/>
        <v>0</v>
      </c>
    </row>
    <row r="226" spans="1:15" ht="12.75">
      <c r="A226" s="262"/>
      <c r="B226" s="148" t="s">
        <v>101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8">
        <f t="shared" si="25"/>
        <v>0</v>
      </c>
    </row>
    <row r="227" spans="1:15" ht="12.75">
      <c r="A227" s="262"/>
      <c r="B227" s="148" t="s">
        <v>102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8">
        <f t="shared" si="25"/>
        <v>0</v>
      </c>
    </row>
    <row r="228" spans="1:15" ht="12.75">
      <c r="A228" s="262"/>
      <c r="B228" s="148" t="s">
        <v>80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8">
        <f t="shared" si="25"/>
        <v>0</v>
      </c>
    </row>
    <row r="229" spans="1:15" ht="12.75">
      <c r="A229" s="262"/>
      <c r="B229" s="148" t="s">
        <v>36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8">
        <f t="shared" si="25"/>
        <v>0</v>
      </c>
    </row>
    <row r="230" spans="1:15" ht="12.75">
      <c r="A230" s="262"/>
      <c r="B230" s="148" t="s">
        <v>23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8">
        <f t="shared" si="25"/>
        <v>0</v>
      </c>
    </row>
    <row r="231" spans="1:15" ht="13.5" thickBot="1">
      <c r="A231" s="262"/>
      <c r="B231" s="149" t="s">
        <v>50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90">
        <f t="shared" si="25"/>
        <v>0</v>
      </c>
    </row>
    <row r="232" spans="1:15" ht="13.5" thickBot="1">
      <c r="A232" s="262"/>
      <c r="B232" s="141" t="s">
        <v>120</v>
      </c>
      <c r="C232" s="84">
        <f aca="true" t="shared" si="26" ref="C232:N232">SUM(C233)</f>
        <v>0</v>
      </c>
      <c r="D232" s="84">
        <f t="shared" si="26"/>
        <v>0</v>
      </c>
      <c r="E232" s="84">
        <f t="shared" si="26"/>
        <v>0</v>
      </c>
      <c r="F232" s="84">
        <f t="shared" si="26"/>
        <v>0</v>
      </c>
      <c r="G232" s="84">
        <f t="shared" si="26"/>
        <v>0</v>
      </c>
      <c r="H232" s="84">
        <f t="shared" si="26"/>
        <v>0</v>
      </c>
      <c r="I232" s="84">
        <f t="shared" si="26"/>
        <v>0</v>
      </c>
      <c r="J232" s="84">
        <f t="shared" si="26"/>
        <v>0</v>
      </c>
      <c r="K232" s="84">
        <f t="shared" si="26"/>
        <v>0</v>
      </c>
      <c r="L232" s="84">
        <f t="shared" si="26"/>
        <v>0</v>
      </c>
      <c r="M232" s="84">
        <f t="shared" si="26"/>
        <v>0</v>
      </c>
      <c r="N232" s="84">
        <f t="shared" si="26"/>
        <v>0</v>
      </c>
      <c r="O232" s="84">
        <f t="shared" si="25"/>
        <v>0</v>
      </c>
    </row>
    <row r="233" spans="1:15" ht="13.5" thickBot="1">
      <c r="A233" s="263"/>
      <c r="B233" s="153" t="s">
        <v>26</v>
      </c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4">
        <f t="shared" si="25"/>
        <v>0</v>
      </c>
    </row>
    <row r="234" spans="1:15" ht="14.25" thickBot="1">
      <c r="A234" s="264" t="s">
        <v>46</v>
      </c>
      <c r="B234" s="264"/>
      <c r="C234" s="264"/>
      <c r="D234" s="264"/>
      <c r="E234" s="264"/>
      <c r="F234" s="264"/>
      <c r="G234" s="264"/>
      <c r="H234" s="264"/>
      <c r="I234" s="264"/>
      <c r="J234" s="264"/>
      <c r="K234" s="264"/>
      <c r="L234" s="264"/>
      <c r="M234" s="265"/>
      <c r="N234" s="266"/>
      <c r="O234" s="265"/>
    </row>
    <row r="235" spans="1:15" ht="14.25" customHeight="1" thickBot="1">
      <c r="A235" s="261" t="s">
        <v>121</v>
      </c>
      <c r="B235" s="140" t="s">
        <v>13</v>
      </c>
      <c r="C235" s="34">
        <f aca="true" t="shared" si="27" ref="C235:N235">C236+C248+C255+C277+C311</f>
        <v>9583</v>
      </c>
      <c r="D235" s="34">
        <f t="shared" si="27"/>
        <v>16373</v>
      </c>
      <c r="E235" s="34">
        <f t="shared" si="27"/>
        <v>21687</v>
      </c>
      <c r="F235" s="34">
        <f t="shared" si="27"/>
        <v>22734</v>
      </c>
      <c r="G235" s="34">
        <f t="shared" si="27"/>
        <v>23633</v>
      </c>
      <c r="H235" s="34">
        <f t="shared" si="27"/>
        <v>18568</v>
      </c>
      <c r="I235" s="34">
        <f t="shared" si="27"/>
        <v>19878</v>
      </c>
      <c r="J235" s="34">
        <f t="shared" si="27"/>
        <v>16047</v>
      </c>
      <c r="K235" s="34">
        <f t="shared" si="27"/>
        <v>23325</v>
      </c>
      <c r="L235" s="34">
        <f t="shared" si="27"/>
        <v>20998</v>
      </c>
      <c r="M235" s="34">
        <f t="shared" si="27"/>
        <v>18238</v>
      </c>
      <c r="N235" s="34">
        <f t="shared" si="27"/>
        <v>18024</v>
      </c>
      <c r="O235" s="84">
        <f>SUM(C235:N235)</f>
        <v>229088</v>
      </c>
    </row>
    <row r="236" spans="1:15" ht="13.5" customHeight="1" thickBot="1">
      <c r="A236" s="262"/>
      <c r="B236" s="141" t="s">
        <v>118</v>
      </c>
      <c r="C236" s="84">
        <f aca="true" t="shared" si="28" ref="C236:N236">SUM(C237:C247)</f>
        <v>5697</v>
      </c>
      <c r="D236" s="84">
        <f t="shared" si="28"/>
        <v>8457</v>
      </c>
      <c r="E236" s="84">
        <f t="shared" si="28"/>
        <v>16718</v>
      </c>
      <c r="F236" s="84">
        <f t="shared" si="28"/>
        <v>10462</v>
      </c>
      <c r="G236" s="84">
        <f t="shared" si="28"/>
        <v>8959</v>
      </c>
      <c r="H236" s="84">
        <f t="shared" si="28"/>
        <v>13421</v>
      </c>
      <c r="I236" s="84">
        <f t="shared" si="28"/>
        <v>11971</v>
      </c>
      <c r="J236" s="84">
        <f t="shared" si="28"/>
        <v>9465</v>
      </c>
      <c r="K236" s="84">
        <f t="shared" si="28"/>
        <v>11273</v>
      </c>
      <c r="L236" s="84">
        <f t="shared" si="28"/>
        <v>8773</v>
      </c>
      <c r="M236" s="84">
        <f t="shared" si="28"/>
        <v>15375</v>
      </c>
      <c r="N236" s="84">
        <f t="shared" si="28"/>
        <v>16155</v>
      </c>
      <c r="O236" s="84">
        <f>SUM(C236:N236)</f>
        <v>136726</v>
      </c>
    </row>
    <row r="237" spans="1:15" ht="12.75">
      <c r="A237" s="262"/>
      <c r="B237" s="142" t="s">
        <v>14</v>
      </c>
      <c r="C237" s="85">
        <v>1952</v>
      </c>
      <c r="D237" s="85"/>
      <c r="E237" s="85">
        <v>2749</v>
      </c>
      <c r="F237" s="85">
        <v>3188</v>
      </c>
      <c r="G237" s="85">
        <v>1982</v>
      </c>
      <c r="H237" s="85">
        <v>1798</v>
      </c>
      <c r="I237" s="85">
        <v>2472</v>
      </c>
      <c r="J237" s="85">
        <v>1797</v>
      </c>
      <c r="K237" s="85">
        <v>3454</v>
      </c>
      <c r="L237" s="85">
        <v>2646</v>
      </c>
      <c r="M237" s="85">
        <v>5466</v>
      </c>
      <c r="N237" s="85">
        <v>3250</v>
      </c>
      <c r="O237" s="86">
        <f aca="true" t="shared" si="29" ref="O237:O306">SUM(C237:N237)</f>
        <v>30754</v>
      </c>
    </row>
    <row r="238" spans="1:15" ht="12.75">
      <c r="A238" s="262"/>
      <c r="B238" s="142" t="s">
        <v>198</v>
      </c>
      <c r="C238" s="85"/>
      <c r="D238" s="85"/>
      <c r="E238" s="85"/>
      <c r="F238" s="85"/>
      <c r="G238" s="85"/>
      <c r="H238" s="85">
        <v>3832</v>
      </c>
      <c r="I238" s="85"/>
      <c r="J238" s="85"/>
      <c r="K238" s="85"/>
      <c r="L238" s="85"/>
      <c r="M238" s="85"/>
      <c r="N238" s="85"/>
      <c r="O238" s="86"/>
    </row>
    <row r="239" spans="1:15" ht="12.75">
      <c r="A239" s="262"/>
      <c r="B239" s="143" t="s">
        <v>51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8">
        <f t="shared" si="29"/>
        <v>0</v>
      </c>
    </row>
    <row r="240" spans="1:15" ht="12.75">
      <c r="A240" s="262"/>
      <c r="B240" s="143" t="s">
        <v>17</v>
      </c>
      <c r="C240" s="87"/>
      <c r="D240" s="87"/>
      <c r="E240" s="87"/>
      <c r="F240" s="87"/>
      <c r="G240" s="87"/>
      <c r="H240" s="87"/>
      <c r="I240" s="87"/>
      <c r="J240" s="87">
        <v>2094</v>
      </c>
      <c r="K240" s="87"/>
      <c r="L240" s="87"/>
      <c r="M240" s="87"/>
      <c r="N240" s="87"/>
      <c r="O240" s="88">
        <f t="shared" si="29"/>
        <v>2094</v>
      </c>
    </row>
    <row r="241" spans="1:15" ht="22.5">
      <c r="A241" s="262"/>
      <c r="B241" s="144" t="s">
        <v>18</v>
      </c>
      <c r="C241" s="87">
        <v>1353</v>
      </c>
      <c r="D241" s="87">
        <v>2433</v>
      </c>
      <c r="E241" s="87">
        <v>2193</v>
      </c>
      <c r="F241" s="87">
        <v>2773</v>
      </c>
      <c r="G241" s="87">
        <v>2737</v>
      </c>
      <c r="H241" s="87">
        <v>3259</v>
      </c>
      <c r="I241" s="87">
        <v>3644</v>
      </c>
      <c r="J241" s="87">
        <v>1802</v>
      </c>
      <c r="K241" s="87">
        <v>2795</v>
      </c>
      <c r="L241" s="87"/>
      <c r="M241" s="87">
        <v>3430</v>
      </c>
      <c r="N241" s="87">
        <v>3793</v>
      </c>
      <c r="O241" s="88">
        <f t="shared" si="29"/>
        <v>30212</v>
      </c>
    </row>
    <row r="242" spans="1:15" ht="12.75">
      <c r="A242" s="262"/>
      <c r="B242" s="144" t="s">
        <v>19</v>
      </c>
      <c r="C242" s="87">
        <v>1303</v>
      </c>
      <c r="D242" s="87">
        <v>1803</v>
      </c>
      <c r="E242" s="87">
        <v>2020</v>
      </c>
      <c r="F242" s="87">
        <v>2208</v>
      </c>
      <c r="G242" s="87">
        <v>2229</v>
      </c>
      <c r="H242" s="87"/>
      <c r="I242" s="87">
        <v>1700</v>
      </c>
      <c r="J242" s="87">
        <v>1904</v>
      </c>
      <c r="K242" s="87">
        <v>2845</v>
      </c>
      <c r="L242" s="87">
        <v>3181</v>
      </c>
      <c r="M242" s="87">
        <v>2625</v>
      </c>
      <c r="N242" s="87">
        <v>3241</v>
      </c>
      <c r="O242" s="88">
        <f t="shared" si="29"/>
        <v>25059</v>
      </c>
    </row>
    <row r="243" spans="1:15" ht="12.75">
      <c r="A243" s="262"/>
      <c r="B243" s="143" t="s">
        <v>16</v>
      </c>
      <c r="C243" s="87">
        <v>698</v>
      </c>
      <c r="D243" s="87">
        <v>1602</v>
      </c>
      <c r="E243" s="87">
        <v>2294</v>
      </c>
      <c r="F243" s="87">
        <v>1333</v>
      </c>
      <c r="G243" s="87">
        <v>2011</v>
      </c>
      <c r="H243" s="87">
        <v>2671</v>
      </c>
      <c r="I243" s="87">
        <v>2392</v>
      </c>
      <c r="J243" s="87">
        <v>1868</v>
      </c>
      <c r="K243" s="87">
        <v>2179</v>
      </c>
      <c r="L243" s="87">
        <v>1660</v>
      </c>
      <c r="M243" s="87">
        <v>1281</v>
      </c>
      <c r="N243" s="87">
        <v>1488</v>
      </c>
      <c r="O243" s="88">
        <f t="shared" si="29"/>
        <v>21477</v>
      </c>
    </row>
    <row r="244" spans="1:15" ht="12.75">
      <c r="A244" s="262"/>
      <c r="B244" s="145" t="s">
        <v>15</v>
      </c>
      <c r="C244" s="89">
        <v>391</v>
      </c>
      <c r="D244" s="89">
        <v>1245</v>
      </c>
      <c r="E244" s="89">
        <v>1392</v>
      </c>
      <c r="F244" s="89"/>
      <c r="G244" s="89"/>
      <c r="H244" s="89"/>
      <c r="I244" s="89">
        <v>968</v>
      </c>
      <c r="J244" s="89"/>
      <c r="K244" s="89"/>
      <c r="L244" s="89"/>
      <c r="M244" s="89">
        <v>692</v>
      </c>
      <c r="N244" s="89">
        <v>1718</v>
      </c>
      <c r="O244" s="90">
        <f t="shared" si="29"/>
        <v>6406</v>
      </c>
    </row>
    <row r="245" spans="1:15" ht="12.75">
      <c r="A245" s="262"/>
      <c r="B245" s="145" t="s">
        <v>20</v>
      </c>
      <c r="C245" s="89"/>
      <c r="D245" s="89"/>
      <c r="E245" s="89">
        <v>6070</v>
      </c>
      <c r="F245" s="89"/>
      <c r="G245" s="89"/>
      <c r="H245" s="89"/>
      <c r="I245" s="89"/>
      <c r="J245" s="89"/>
      <c r="K245" s="89"/>
      <c r="L245" s="89"/>
      <c r="M245" s="89"/>
      <c r="N245" s="89"/>
      <c r="O245" s="90">
        <f t="shared" si="29"/>
        <v>6070</v>
      </c>
    </row>
    <row r="246" spans="1:15" ht="12.75">
      <c r="A246" s="262"/>
      <c r="B246" s="145" t="s">
        <v>122</v>
      </c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>
        <v>731</v>
      </c>
      <c r="O246" s="90">
        <f t="shared" si="29"/>
        <v>731</v>
      </c>
    </row>
    <row r="247" spans="1:15" ht="13.5" thickBot="1">
      <c r="A247" s="262"/>
      <c r="B247" s="145" t="s">
        <v>21</v>
      </c>
      <c r="C247" s="89"/>
      <c r="D247" s="89">
        <v>1374</v>
      </c>
      <c r="E247" s="89"/>
      <c r="F247" s="89">
        <v>960</v>
      </c>
      <c r="G247" s="89"/>
      <c r="H247" s="89">
        <v>1861</v>
      </c>
      <c r="I247" s="89">
        <v>795</v>
      </c>
      <c r="J247" s="89"/>
      <c r="K247" s="89"/>
      <c r="L247" s="89">
        <v>1286</v>
      </c>
      <c r="M247" s="89">
        <v>1881</v>
      </c>
      <c r="N247" s="89">
        <v>1934</v>
      </c>
      <c r="O247" s="90">
        <f t="shared" si="29"/>
        <v>10091</v>
      </c>
    </row>
    <row r="248" spans="1:15" ht="13.5" thickBot="1">
      <c r="A248" s="262"/>
      <c r="B248" s="141" t="s">
        <v>59</v>
      </c>
      <c r="C248" s="84">
        <f aca="true" t="shared" si="30" ref="C248:N248">SUM(C249:C254)</f>
        <v>356</v>
      </c>
      <c r="D248" s="84">
        <f t="shared" si="30"/>
        <v>0</v>
      </c>
      <c r="E248" s="84">
        <f t="shared" si="30"/>
        <v>0</v>
      </c>
      <c r="F248" s="84">
        <f t="shared" si="30"/>
        <v>0</v>
      </c>
      <c r="G248" s="84">
        <f t="shared" si="30"/>
        <v>0</v>
      </c>
      <c r="H248" s="84">
        <f t="shared" si="30"/>
        <v>0</v>
      </c>
      <c r="I248" s="84">
        <f t="shared" si="30"/>
        <v>0</v>
      </c>
      <c r="J248" s="84">
        <f t="shared" si="30"/>
        <v>0</v>
      </c>
      <c r="K248" s="84">
        <f t="shared" si="30"/>
        <v>0</v>
      </c>
      <c r="L248" s="84">
        <f t="shared" si="30"/>
        <v>0</v>
      </c>
      <c r="M248" s="84">
        <f t="shared" si="30"/>
        <v>0</v>
      </c>
      <c r="N248" s="84">
        <f t="shared" si="30"/>
        <v>0</v>
      </c>
      <c r="O248" s="84">
        <f t="shared" si="29"/>
        <v>356</v>
      </c>
    </row>
    <row r="249" spans="1:15" ht="12.75">
      <c r="A249" s="262"/>
      <c r="B249" s="142" t="s">
        <v>93</v>
      </c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6">
        <f t="shared" si="29"/>
        <v>0</v>
      </c>
    </row>
    <row r="250" spans="1:15" ht="12.75">
      <c r="A250" s="262"/>
      <c r="B250" s="142" t="s">
        <v>127</v>
      </c>
      <c r="C250" s="85">
        <v>356</v>
      </c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6"/>
    </row>
    <row r="251" spans="1:15" ht="12.75">
      <c r="A251" s="262"/>
      <c r="B251" s="143" t="s">
        <v>77</v>
      </c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8">
        <f t="shared" si="29"/>
        <v>0</v>
      </c>
    </row>
    <row r="252" spans="1:15" ht="12.75">
      <c r="A252" s="262"/>
      <c r="B252" s="143" t="s">
        <v>20</v>
      </c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8">
        <f t="shared" si="29"/>
        <v>0</v>
      </c>
    </row>
    <row r="253" spans="1:15" ht="12.75">
      <c r="A253" s="262"/>
      <c r="B253" s="154" t="s">
        <v>124</v>
      </c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2">
        <f t="shared" si="29"/>
        <v>0</v>
      </c>
    </row>
    <row r="254" spans="1:15" ht="13.5" thickBot="1">
      <c r="A254" s="262"/>
      <c r="B254" s="145" t="s">
        <v>103</v>
      </c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90">
        <f t="shared" si="29"/>
        <v>0</v>
      </c>
    </row>
    <row r="255" spans="1:15" ht="13.5" thickBot="1">
      <c r="A255" s="262"/>
      <c r="B255" s="146" t="s">
        <v>60</v>
      </c>
      <c r="C255" s="84">
        <f aca="true" t="shared" si="31" ref="C255:N255">SUM(C256:C260)</f>
        <v>0</v>
      </c>
      <c r="D255" s="84">
        <f t="shared" si="31"/>
        <v>0</v>
      </c>
      <c r="E255" s="84">
        <f t="shared" si="31"/>
        <v>0</v>
      </c>
      <c r="F255" s="84">
        <f t="shared" si="31"/>
        <v>0</v>
      </c>
      <c r="G255" s="84">
        <f t="shared" si="31"/>
        <v>9025</v>
      </c>
      <c r="H255" s="84">
        <f t="shared" si="31"/>
        <v>0</v>
      </c>
      <c r="I255" s="84">
        <f t="shared" si="31"/>
        <v>2501</v>
      </c>
      <c r="J255" s="84">
        <f t="shared" si="31"/>
        <v>0</v>
      </c>
      <c r="K255" s="84">
        <f t="shared" si="31"/>
        <v>0</v>
      </c>
      <c r="L255" s="84">
        <f t="shared" si="31"/>
        <v>2985</v>
      </c>
      <c r="M255" s="84">
        <f t="shared" si="31"/>
        <v>0</v>
      </c>
      <c r="N255" s="84">
        <f t="shared" si="31"/>
        <v>0</v>
      </c>
      <c r="O255" s="84">
        <f t="shared" si="29"/>
        <v>14511</v>
      </c>
    </row>
    <row r="256" spans="1:15" ht="12.75">
      <c r="A256" s="262"/>
      <c r="B256" s="147" t="s">
        <v>25</v>
      </c>
      <c r="C256" s="85"/>
      <c r="D256" s="85"/>
      <c r="E256" s="85"/>
      <c r="F256" s="85"/>
      <c r="G256" s="85">
        <v>9025</v>
      </c>
      <c r="H256" s="85"/>
      <c r="I256" s="85"/>
      <c r="J256" s="85"/>
      <c r="K256" s="85"/>
      <c r="L256" s="85"/>
      <c r="M256" s="85"/>
      <c r="N256" s="85"/>
      <c r="O256" s="86">
        <f t="shared" si="29"/>
        <v>9025</v>
      </c>
    </row>
    <row r="257" spans="1:15" ht="12.75">
      <c r="A257" s="262"/>
      <c r="B257" s="148" t="s">
        <v>24</v>
      </c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8">
        <f t="shared" si="29"/>
        <v>0</v>
      </c>
    </row>
    <row r="258" spans="1:15" ht="12.75">
      <c r="A258" s="262"/>
      <c r="B258" s="148" t="s">
        <v>114</v>
      </c>
      <c r="C258" s="87"/>
      <c r="D258" s="87"/>
      <c r="E258" s="87"/>
      <c r="F258" s="87"/>
      <c r="G258" s="87"/>
      <c r="H258" s="87"/>
      <c r="I258" s="87"/>
      <c r="J258" s="87"/>
      <c r="K258" s="87"/>
      <c r="L258" s="87">
        <v>2985</v>
      </c>
      <c r="M258" s="87"/>
      <c r="N258" s="87"/>
      <c r="O258" s="88">
        <f t="shared" si="29"/>
        <v>2985</v>
      </c>
    </row>
    <row r="259" spans="1:15" ht="12.75">
      <c r="A259" s="262"/>
      <c r="B259" s="156" t="s">
        <v>252</v>
      </c>
      <c r="C259" s="89"/>
      <c r="D259" s="89"/>
      <c r="E259" s="89"/>
      <c r="F259" s="89"/>
      <c r="G259" s="89"/>
      <c r="H259" s="89"/>
      <c r="I259" s="89">
        <v>2501</v>
      </c>
      <c r="J259" s="89"/>
      <c r="K259" s="89"/>
      <c r="L259" s="89"/>
      <c r="M259" s="89"/>
      <c r="N259" s="89"/>
      <c r="O259" s="90"/>
    </row>
    <row r="260" spans="1:15" ht="13.5" thickBot="1">
      <c r="A260" s="262"/>
      <c r="B260" s="149" t="s">
        <v>110</v>
      </c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90">
        <f t="shared" si="29"/>
        <v>0</v>
      </c>
    </row>
    <row r="261" spans="1:15" ht="23.25" thickBot="1">
      <c r="A261" s="262"/>
      <c r="B261" s="150" t="s">
        <v>61</v>
      </c>
      <c r="C261" s="84">
        <f>SUM(C263:C276)</f>
        <v>0</v>
      </c>
      <c r="D261" s="84">
        <f>SUM(D262:D276)</f>
        <v>0</v>
      </c>
      <c r="E261" s="84">
        <f aca="true" t="shared" si="32" ref="E261:N261">SUM(E262:E276)</f>
        <v>0</v>
      </c>
      <c r="F261" s="84">
        <f t="shared" si="32"/>
        <v>0</v>
      </c>
      <c r="G261" s="84">
        <f t="shared" si="32"/>
        <v>14490</v>
      </c>
      <c r="H261" s="84">
        <f t="shared" si="32"/>
        <v>7442</v>
      </c>
      <c r="I261" s="84">
        <f t="shared" si="32"/>
        <v>0</v>
      </c>
      <c r="J261" s="84">
        <f t="shared" si="32"/>
        <v>0</v>
      </c>
      <c r="K261" s="84">
        <f t="shared" si="32"/>
        <v>0</v>
      </c>
      <c r="L261" s="84">
        <f t="shared" si="32"/>
        <v>0</v>
      </c>
      <c r="M261" s="84">
        <f t="shared" si="32"/>
        <v>12971</v>
      </c>
      <c r="N261" s="84">
        <f t="shared" si="32"/>
        <v>0</v>
      </c>
      <c r="O261" s="84">
        <f t="shared" si="29"/>
        <v>34903</v>
      </c>
    </row>
    <row r="262" spans="1:15" ht="12.75">
      <c r="A262" s="262"/>
      <c r="B262" s="158" t="s">
        <v>173</v>
      </c>
      <c r="C262" s="95"/>
      <c r="D262" s="96"/>
      <c r="E262" s="96"/>
      <c r="F262" s="96"/>
      <c r="G262" s="96">
        <v>14490</v>
      </c>
      <c r="H262" s="96">
        <v>7442</v>
      </c>
      <c r="I262" s="96"/>
      <c r="J262" s="96"/>
      <c r="K262" s="96"/>
      <c r="L262" s="96"/>
      <c r="M262" s="96">
        <v>12971</v>
      </c>
      <c r="N262" s="96"/>
      <c r="O262" s="95">
        <f>SUM(D262:N262)</f>
        <v>34903</v>
      </c>
    </row>
    <row r="263" spans="1:15" ht="12.75">
      <c r="A263" s="262"/>
      <c r="B263" s="159" t="s">
        <v>104</v>
      </c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6">
        <f t="shared" si="29"/>
        <v>0</v>
      </c>
    </row>
    <row r="264" spans="1:15" ht="12.75">
      <c r="A264" s="262"/>
      <c r="B264" s="148" t="s">
        <v>107</v>
      </c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8">
        <f t="shared" si="29"/>
        <v>0</v>
      </c>
    </row>
    <row r="265" spans="1:15" ht="12.75">
      <c r="A265" s="262"/>
      <c r="B265" s="148" t="s">
        <v>113</v>
      </c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8">
        <f t="shared" si="29"/>
        <v>0</v>
      </c>
    </row>
    <row r="266" spans="1:15" ht="12.75">
      <c r="A266" s="262"/>
      <c r="B266" s="148" t="s">
        <v>22</v>
      </c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8">
        <f t="shared" si="29"/>
        <v>0</v>
      </c>
    </row>
    <row r="267" spans="1:15" ht="12.75">
      <c r="A267" s="262"/>
      <c r="B267" s="148" t="s">
        <v>74</v>
      </c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8">
        <f t="shared" si="29"/>
        <v>0</v>
      </c>
    </row>
    <row r="268" spans="1:15" ht="12.75">
      <c r="A268" s="262"/>
      <c r="B268" s="148" t="s">
        <v>70</v>
      </c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8">
        <f t="shared" si="29"/>
        <v>0</v>
      </c>
    </row>
    <row r="269" spans="1:15" ht="12.75">
      <c r="A269" s="262"/>
      <c r="B269" s="148" t="s">
        <v>38</v>
      </c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8">
        <f t="shared" si="29"/>
        <v>0</v>
      </c>
    </row>
    <row r="270" spans="1:15" ht="12.75">
      <c r="A270" s="262"/>
      <c r="B270" s="148" t="s">
        <v>69</v>
      </c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8">
        <f t="shared" si="29"/>
        <v>0</v>
      </c>
    </row>
    <row r="271" spans="1:15" ht="12.75">
      <c r="A271" s="262"/>
      <c r="B271" s="148" t="s">
        <v>78</v>
      </c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8">
        <f t="shared" si="29"/>
        <v>0</v>
      </c>
    </row>
    <row r="272" spans="1:15" ht="22.5">
      <c r="A272" s="262"/>
      <c r="B272" s="148" t="s">
        <v>99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8">
        <f t="shared" si="29"/>
        <v>0</v>
      </c>
    </row>
    <row r="273" spans="1:15" ht="12.75">
      <c r="A273" s="262"/>
      <c r="B273" s="148" t="s">
        <v>79</v>
      </c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8">
        <f t="shared" si="29"/>
        <v>0</v>
      </c>
    </row>
    <row r="274" spans="1:15" ht="12.75">
      <c r="A274" s="262"/>
      <c r="B274" s="148" t="s">
        <v>106</v>
      </c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8">
        <f t="shared" si="29"/>
        <v>0</v>
      </c>
    </row>
    <row r="275" spans="1:15" ht="12.75">
      <c r="A275" s="262"/>
      <c r="B275" s="148" t="s">
        <v>72</v>
      </c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8">
        <f t="shared" si="29"/>
        <v>0</v>
      </c>
    </row>
    <row r="276" spans="1:15" ht="13.5" thickBot="1">
      <c r="A276" s="262"/>
      <c r="B276" s="149" t="s">
        <v>97</v>
      </c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90">
        <f t="shared" si="29"/>
        <v>0</v>
      </c>
    </row>
    <row r="277" spans="1:15" ht="13.5" thickBot="1">
      <c r="A277" s="262"/>
      <c r="B277" s="152" t="s">
        <v>119</v>
      </c>
      <c r="C277" s="84">
        <f aca="true" t="shared" si="33" ref="C277:N277">SUM(C278:C310)</f>
        <v>3530</v>
      </c>
      <c r="D277" s="84">
        <f t="shared" si="33"/>
        <v>7916</v>
      </c>
      <c r="E277" s="84">
        <f t="shared" si="33"/>
        <v>4969</v>
      </c>
      <c r="F277" s="84">
        <f t="shared" si="33"/>
        <v>12272</v>
      </c>
      <c r="G277" s="84">
        <f t="shared" si="33"/>
        <v>5649</v>
      </c>
      <c r="H277" s="84">
        <f t="shared" si="33"/>
        <v>5147</v>
      </c>
      <c r="I277" s="84">
        <f t="shared" si="33"/>
        <v>5406</v>
      </c>
      <c r="J277" s="84">
        <f t="shared" si="33"/>
        <v>6582</v>
      </c>
      <c r="K277" s="84">
        <f t="shared" si="33"/>
        <v>12052</v>
      </c>
      <c r="L277" s="84">
        <f t="shared" si="33"/>
        <v>9240</v>
      </c>
      <c r="M277" s="84">
        <f t="shared" si="33"/>
        <v>2863</v>
      </c>
      <c r="N277" s="84">
        <f t="shared" si="33"/>
        <v>1869</v>
      </c>
      <c r="O277" s="84">
        <f t="shared" si="29"/>
        <v>77495</v>
      </c>
    </row>
    <row r="278" spans="1:15" ht="12.75">
      <c r="A278" s="262"/>
      <c r="B278" s="151" t="s">
        <v>28</v>
      </c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6">
        <f t="shared" si="29"/>
        <v>0</v>
      </c>
    </row>
    <row r="279" spans="1:15" ht="12.75">
      <c r="A279" s="262"/>
      <c r="B279" s="148" t="s">
        <v>4</v>
      </c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8">
        <f t="shared" si="29"/>
        <v>0</v>
      </c>
    </row>
    <row r="280" spans="1:15" ht="12.75">
      <c r="A280" s="262"/>
      <c r="B280" s="148" t="s">
        <v>27</v>
      </c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8">
        <f t="shared" si="29"/>
        <v>0</v>
      </c>
    </row>
    <row r="281" spans="1:15" ht="12.75">
      <c r="A281" s="262"/>
      <c r="B281" s="148" t="s">
        <v>31</v>
      </c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8">
        <f t="shared" si="29"/>
        <v>0</v>
      </c>
    </row>
    <row r="282" spans="1:15" ht="22.5">
      <c r="A282" s="262"/>
      <c r="B282" s="148" t="s">
        <v>96</v>
      </c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8">
        <f t="shared" si="29"/>
        <v>0</v>
      </c>
    </row>
    <row r="283" spans="1:15" ht="12.75">
      <c r="A283" s="262"/>
      <c r="B283" s="148" t="s">
        <v>95</v>
      </c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8">
        <f t="shared" si="29"/>
        <v>0</v>
      </c>
    </row>
    <row r="284" spans="1:15" ht="12.75">
      <c r="A284" s="262"/>
      <c r="B284" s="148" t="s">
        <v>115</v>
      </c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8">
        <f t="shared" si="29"/>
        <v>0</v>
      </c>
    </row>
    <row r="285" spans="1:15" ht="12.75">
      <c r="A285" s="262"/>
      <c r="B285" s="148" t="s">
        <v>32</v>
      </c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8">
        <f t="shared" si="29"/>
        <v>0</v>
      </c>
    </row>
    <row r="286" spans="1:15" ht="12.75">
      <c r="A286" s="262"/>
      <c r="B286" s="148" t="s">
        <v>33</v>
      </c>
      <c r="C286" s="87"/>
      <c r="D286" s="87">
        <v>3603</v>
      </c>
      <c r="E286" s="87">
        <v>2702</v>
      </c>
      <c r="F286" s="87"/>
      <c r="G286" s="87">
        <v>1914</v>
      </c>
      <c r="H286" s="87">
        <v>2584</v>
      </c>
      <c r="I286" s="87">
        <v>5406</v>
      </c>
      <c r="J286" s="87"/>
      <c r="K286" s="87">
        <v>2573</v>
      </c>
      <c r="L286" s="87">
        <v>4147</v>
      </c>
      <c r="M286" s="87">
        <v>2863</v>
      </c>
      <c r="N286" s="87"/>
      <c r="O286" s="88">
        <f t="shared" si="29"/>
        <v>25792</v>
      </c>
    </row>
    <row r="287" spans="1:15" ht="12.75">
      <c r="A287" s="262"/>
      <c r="B287" s="148" t="s">
        <v>105</v>
      </c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8">
        <f t="shared" si="29"/>
        <v>0</v>
      </c>
    </row>
    <row r="288" spans="1:15" ht="12.75">
      <c r="A288" s="262"/>
      <c r="B288" s="148" t="s">
        <v>29</v>
      </c>
      <c r="C288" s="87"/>
      <c r="D288" s="87"/>
      <c r="E288" s="87"/>
      <c r="F288" s="87">
        <v>6550</v>
      </c>
      <c r="G288" s="87"/>
      <c r="H288" s="87"/>
      <c r="I288" s="87"/>
      <c r="J288" s="87">
        <v>2329</v>
      </c>
      <c r="K288" s="87"/>
      <c r="L288" s="87"/>
      <c r="M288" s="87"/>
      <c r="N288" s="87"/>
      <c r="O288" s="88">
        <f t="shared" si="29"/>
        <v>8879</v>
      </c>
    </row>
    <row r="289" spans="1:15" ht="12.75">
      <c r="A289" s="262"/>
      <c r="B289" s="148" t="s">
        <v>37</v>
      </c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8">
        <f t="shared" si="29"/>
        <v>0</v>
      </c>
    </row>
    <row r="290" spans="1:15" ht="12.75">
      <c r="A290" s="262"/>
      <c r="B290" s="148" t="s">
        <v>111</v>
      </c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8">
        <f t="shared" si="29"/>
        <v>0</v>
      </c>
    </row>
    <row r="291" spans="1:15" ht="12.75">
      <c r="A291" s="262"/>
      <c r="B291" s="148" t="s">
        <v>94</v>
      </c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8">
        <f t="shared" si="29"/>
        <v>0</v>
      </c>
    </row>
    <row r="292" spans="1:15" ht="12.75">
      <c r="A292" s="262"/>
      <c r="B292" s="148" t="s">
        <v>30</v>
      </c>
      <c r="C292" s="87">
        <v>3530</v>
      </c>
      <c r="D292" s="87"/>
      <c r="E292" s="87"/>
      <c r="F292" s="87"/>
      <c r="G292" s="87">
        <v>3735</v>
      </c>
      <c r="H292" s="87"/>
      <c r="I292" s="87"/>
      <c r="J292" s="87"/>
      <c r="K292" s="87">
        <v>4493</v>
      </c>
      <c r="L292" s="87"/>
      <c r="M292" s="87"/>
      <c r="N292" s="87"/>
      <c r="O292" s="88">
        <f t="shared" si="29"/>
        <v>11758</v>
      </c>
    </row>
    <row r="293" spans="1:15" ht="12.75">
      <c r="A293" s="262"/>
      <c r="B293" s="148" t="s">
        <v>82</v>
      </c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8">
        <f t="shared" si="29"/>
        <v>0</v>
      </c>
    </row>
    <row r="294" spans="1:15" ht="12.75">
      <c r="A294" s="262"/>
      <c r="B294" s="148" t="s">
        <v>116</v>
      </c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8">
        <f t="shared" si="29"/>
        <v>0</v>
      </c>
    </row>
    <row r="295" spans="1:15" ht="12.75">
      <c r="A295" s="262"/>
      <c r="B295" s="148" t="s">
        <v>109</v>
      </c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8">
        <f t="shared" si="29"/>
        <v>0</v>
      </c>
    </row>
    <row r="296" spans="1:15" ht="12.75">
      <c r="A296" s="262"/>
      <c r="B296" s="148" t="s">
        <v>65</v>
      </c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8">
        <f t="shared" si="29"/>
        <v>0</v>
      </c>
    </row>
    <row r="297" spans="1:15" ht="12.75">
      <c r="A297" s="262"/>
      <c r="B297" s="148" t="s">
        <v>112</v>
      </c>
      <c r="C297" s="87"/>
      <c r="D297" s="87"/>
      <c r="E297" s="87"/>
      <c r="F297" s="87"/>
      <c r="G297" s="87"/>
      <c r="H297" s="87"/>
      <c r="I297" s="87"/>
      <c r="J297" s="87">
        <v>2397</v>
      </c>
      <c r="K297" s="87"/>
      <c r="L297" s="87"/>
      <c r="M297" s="87"/>
      <c r="N297" s="87"/>
      <c r="O297" s="88">
        <f t="shared" si="29"/>
        <v>2397</v>
      </c>
    </row>
    <row r="298" spans="1:15" ht="12.75">
      <c r="A298" s="262"/>
      <c r="B298" s="148" t="s">
        <v>67</v>
      </c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8">
        <f t="shared" si="29"/>
        <v>0</v>
      </c>
    </row>
    <row r="299" spans="1:15" ht="12.75">
      <c r="A299" s="262"/>
      <c r="B299" s="148" t="s">
        <v>34</v>
      </c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8">
        <f t="shared" si="29"/>
        <v>0</v>
      </c>
    </row>
    <row r="300" spans="1:15" ht="12.75">
      <c r="A300" s="262"/>
      <c r="B300" s="148" t="s">
        <v>98</v>
      </c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8">
        <f t="shared" si="29"/>
        <v>0</v>
      </c>
    </row>
    <row r="301" spans="1:15" ht="12.75">
      <c r="A301" s="262"/>
      <c r="B301" s="148" t="s">
        <v>68</v>
      </c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8">
        <f t="shared" si="29"/>
        <v>0</v>
      </c>
    </row>
    <row r="302" spans="1:15" ht="12.75">
      <c r="A302" s="262"/>
      <c r="B302" s="148" t="s">
        <v>83</v>
      </c>
      <c r="C302" s="87"/>
      <c r="D302" s="87">
        <v>2185</v>
      </c>
      <c r="E302" s="87"/>
      <c r="F302" s="87"/>
      <c r="G302" s="87"/>
      <c r="H302" s="87"/>
      <c r="I302" s="87"/>
      <c r="J302" s="87"/>
      <c r="K302" s="87">
        <v>1901</v>
      </c>
      <c r="L302" s="87">
        <v>1569</v>
      </c>
      <c r="M302" s="87"/>
      <c r="N302" s="87"/>
      <c r="O302" s="88">
        <f t="shared" si="29"/>
        <v>5655</v>
      </c>
    </row>
    <row r="303" spans="1:15" ht="12.75">
      <c r="A303" s="262"/>
      <c r="B303" s="148" t="s">
        <v>35</v>
      </c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8">
        <f t="shared" si="29"/>
        <v>0</v>
      </c>
    </row>
    <row r="304" spans="1:15" ht="12.75">
      <c r="A304" s="262"/>
      <c r="B304" s="148" t="s">
        <v>100</v>
      </c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8">
        <f t="shared" si="29"/>
        <v>0</v>
      </c>
    </row>
    <row r="305" spans="1:15" ht="12.75">
      <c r="A305" s="262"/>
      <c r="B305" s="148" t="s">
        <v>101</v>
      </c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8">
        <f t="shared" si="29"/>
        <v>0</v>
      </c>
    </row>
    <row r="306" spans="1:15" ht="12.75">
      <c r="A306" s="262"/>
      <c r="B306" s="148" t="s">
        <v>102</v>
      </c>
      <c r="C306" s="87"/>
      <c r="D306" s="87">
        <v>2128</v>
      </c>
      <c r="E306" s="87"/>
      <c r="F306" s="87"/>
      <c r="G306" s="87"/>
      <c r="H306" s="87"/>
      <c r="I306" s="87"/>
      <c r="J306" s="87">
        <v>1856</v>
      </c>
      <c r="K306" s="87"/>
      <c r="L306" s="87"/>
      <c r="M306" s="87"/>
      <c r="N306" s="87">
        <v>1869</v>
      </c>
      <c r="O306" s="88">
        <f t="shared" si="29"/>
        <v>5853</v>
      </c>
    </row>
    <row r="307" spans="1:15" ht="12.75">
      <c r="A307" s="262"/>
      <c r="B307" s="148" t="s">
        <v>80</v>
      </c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8">
        <f aca="true" t="shared" si="34" ref="O307:O312">SUM(C307:N307)</f>
        <v>0</v>
      </c>
    </row>
    <row r="308" spans="1:15" ht="12.75">
      <c r="A308" s="262"/>
      <c r="B308" s="148" t="s">
        <v>36</v>
      </c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8">
        <f t="shared" si="34"/>
        <v>0</v>
      </c>
    </row>
    <row r="309" spans="1:15" ht="12.75">
      <c r="A309" s="262"/>
      <c r="B309" s="148" t="s">
        <v>23</v>
      </c>
      <c r="C309" s="87"/>
      <c r="D309" s="87"/>
      <c r="E309" s="87">
        <v>2267</v>
      </c>
      <c r="F309" s="87">
        <v>5722</v>
      </c>
      <c r="G309" s="87"/>
      <c r="H309" s="87">
        <v>2563</v>
      </c>
      <c r="I309" s="87"/>
      <c r="J309" s="87"/>
      <c r="K309" s="87">
        <v>3085</v>
      </c>
      <c r="L309" s="87">
        <v>3524</v>
      </c>
      <c r="M309" s="87"/>
      <c r="N309" s="87"/>
      <c r="O309" s="88">
        <f t="shared" si="34"/>
        <v>17161</v>
      </c>
    </row>
    <row r="310" spans="1:15" ht="13.5" thickBot="1">
      <c r="A310" s="262"/>
      <c r="B310" s="149" t="s">
        <v>50</v>
      </c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90">
        <f t="shared" si="34"/>
        <v>0</v>
      </c>
    </row>
    <row r="311" spans="1:15" ht="13.5" thickBot="1">
      <c r="A311" s="262"/>
      <c r="B311" s="141" t="s">
        <v>120</v>
      </c>
      <c r="C311" s="84">
        <f aca="true" t="shared" si="35" ref="C311:N311">SUM(C312)</f>
        <v>0</v>
      </c>
      <c r="D311" s="84">
        <f t="shared" si="35"/>
        <v>0</v>
      </c>
      <c r="E311" s="84">
        <f t="shared" si="35"/>
        <v>0</v>
      </c>
      <c r="F311" s="84">
        <f t="shared" si="35"/>
        <v>0</v>
      </c>
      <c r="G311" s="84">
        <f t="shared" si="35"/>
        <v>0</v>
      </c>
      <c r="H311" s="84">
        <f t="shared" si="35"/>
        <v>0</v>
      </c>
      <c r="I311" s="84">
        <f t="shared" si="35"/>
        <v>0</v>
      </c>
      <c r="J311" s="84">
        <f t="shared" si="35"/>
        <v>0</v>
      </c>
      <c r="K311" s="84">
        <f t="shared" si="35"/>
        <v>0</v>
      </c>
      <c r="L311" s="84">
        <f t="shared" si="35"/>
        <v>0</v>
      </c>
      <c r="M311" s="84">
        <f t="shared" si="35"/>
        <v>0</v>
      </c>
      <c r="N311" s="84">
        <f t="shared" si="35"/>
        <v>0</v>
      </c>
      <c r="O311" s="84">
        <f t="shared" si="34"/>
        <v>0</v>
      </c>
    </row>
    <row r="312" spans="1:15" ht="13.5" thickBot="1">
      <c r="A312" s="263"/>
      <c r="B312" s="153" t="s">
        <v>26</v>
      </c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4">
        <f t="shared" si="34"/>
        <v>0</v>
      </c>
    </row>
    <row r="313" spans="1:15" ht="14.25" thickBot="1">
      <c r="A313" s="264" t="s">
        <v>128</v>
      </c>
      <c r="B313" s="264"/>
      <c r="C313" s="264"/>
      <c r="D313" s="264"/>
      <c r="E313" s="264"/>
      <c r="F313" s="264"/>
      <c r="G313" s="264"/>
      <c r="H313" s="264"/>
      <c r="I313" s="264"/>
      <c r="J313" s="264"/>
      <c r="K313" s="264"/>
      <c r="L313" s="264"/>
      <c r="M313" s="265"/>
      <c r="N313" s="266"/>
      <c r="O313" s="265"/>
    </row>
    <row r="314" spans="1:15" ht="14.25" customHeight="1" thickBot="1">
      <c r="A314" s="261" t="s">
        <v>121</v>
      </c>
      <c r="B314" s="140" t="s">
        <v>13</v>
      </c>
      <c r="C314" s="34">
        <f aca="true" t="shared" si="36" ref="C314:N314">C315+C326+C337+C357+C391</f>
        <v>4755</v>
      </c>
      <c r="D314" s="34">
        <f t="shared" si="36"/>
        <v>7881</v>
      </c>
      <c r="E314" s="34">
        <f t="shared" si="36"/>
        <v>8015</v>
      </c>
      <c r="F314" s="34">
        <f t="shared" si="36"/>
        <v>7195</v>
      </c>
      <c r="G314" s="34">
        <f t="shared" si="36"/>
        <v>0</v>
      </c>
      <c r="H314" s="34">
        <f t="shared" si="36"/>
        <v>8735</v>
      </c>
      <c r="I314" s="34">
        <f t="shared" si="36"/>
        <v>7887</v>
      </c>
      <c r="J314" s="34">
        <f t="shared" si="36"/>
        <v>6646</v>
      </c>
      <c r="K314" s="34">
        <f t="shared" si="36"/>
        <v>5371</v>
      </c>
      <c r="L314" s="34">
        <f t="shared" si="36"/>
        <v>6347</v>
      </c>
      <c r="M314" s="34">
        <f t="shared" si="36"/>
        <v>7039</v>
      </c>
      <c r="N314" s="34">
        <f t="shared" si="36"/>
        <v>6557</v>
      </c>
      <c r="O314" s="84">
        <f>SUM(C314:N314)</f>
        <v>76428</v>
      </c>
    </row>
    <row r="315" spans="1:15" ht="13.5" customHeight="1" thickBot="1">
      <c r="A315" s="262"/>
      <c r="B315" s="141" t="s">
        <v>118</v>
      </c>
      <c r="C315" s="84">
        <f aca="true" t="shared" si="37" ref="C315:N315">SUM(C316:C325)</f>
        <v>3347</v>
      </c>
      <c r="D315" s="84">
        <f t="shared" si="37"/>
        <v>5588</v>
      </c>
      <c r="E315" s="84">
        <f t="shared" si="37"/>
        <v>6104</v>
      </c>
      <c r="F315" s="84">
        <f t="shared" si="37"/>
        <v>5585</v>
      </c>
      <c r="G315" s="84">
        <f t="shared" si="37"/>
        <v>0</v>
      </c>
      <c r="H315" s="84">
        <f t="shared" si="37"/>
        <v>6777</v>
      </c>
      <c r="I315" s="84">
        <f t="shared" si="37"/>
        <v>6162</v>
      </c>
      <c r="J315" s="84">
        <f t="shared" si="37"/>
        <v>5793</v>
      </c>
      <c r="K315" s="84">
        <f t="shared" si="37"/>
        <v>4216</v>
      </c>
      <c r="L315" s="84">
        <f t="shared" si="37"/>
        <v>4525</v>
      </c>
      <c r="M315" s="84">
        <f t="shared" si="37"/>
        <v>4765</v>
      </c>
      <c r="N315" s="84">
        <f t="shared" si="37"/>
        <v>4540</v>
      </c>
      <c r="O315" s="84">
        <f>SUM(C315:N315)</f>
        <v>57402</v>
      </c>
    </row>
    <row r="316" spans="1:15" ht="12.75">
      <c r="A316" s="262"/>
      <c r="B316" s="142" t="s">
        <v>14</v>
      </c>
      <c r="C316" s="85">
        <v>1296</v>
      </c>
      <c r="D316" s="85">
        <v>3372</v>
      </c>
      <c r="E316" s="85">
        <v>3449</v>
      </c>
      <c r="F316" s="85">
        <v>2048</v>
      </c>
      <c r="G316" s="85"/>
      <c r="H316" s="85">
        <v>2725</v>
      </c>
      <c r="I316" s="85">
        <v>1793</v>
      </c>
      <c r="J316" s="85">
        <v>1601</v>
      </c>
      <c r="K316" s="85">
        <v>966</v>
      </c>
      <c r="L316" s="85">
        <v>964</v>
      </c>
      <c r="M316" s="85">
        <v>948</v>
      </c>
      <c r="N316" s="85">
        <v>951</v>
      </c>
      <c r="O316" s="86">
        <f aca="true" t="shared" si="38" ref="O316:O386">SUM(C316:N316)</f>
        <v>20113</v>
      </c>
    </row>
    <row r="317" spans="1:15" ht="12.75">
      <c r="A317" s="262"/>
      <c r="B317" s="143" t="s">
        <v>51</v>
      </c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8">
        <f t="shared" si="38"/>
        <v>0</v>
      </c>
    </row>
    <row r="318" spans="1:15" ht="12.75">
      <c r="A318" s="262"/>
      <c r="B318" s="143" t="s">
        <v>17</v>
      </c>
      <c r="C318" s="87">
        <v>546</v>
      </c>
      <c r="D318" s="87">
        <v>930</v>
      </c>
      <c r="E318" s="87">
        <v>747</v>
      </c>
      <c r="F318" s="87">
        <v>1384</v>
      </c>
      <c r="G318" s="87"/>
      <c r="H318" s="87">
        <v>1104</v>
      </c>
      <c r="I318" s="87">
        <v>1140</v>
      </c>
      <c r="J318" s="87">
        <v>1550</v>
      </c>
      <c r="K318" s="87">
        <v>792</v>
      </c>
      <c r="L318" s="87">
        <v>1450</v>
      </c>
      <c r="M318" s="87">
        <v>1949</v>
      </c>
      <c r="N318" s="87">
        <v>1384</v>
      </c>
      <c r="O318" s="88">
        <f t="shared" si="38"/>
        <v>12976</v>
      </c>
    </row>
    <row r="319" spans="1:15" ht="22.5">
      <c r="A319" s="262"/>
      <c r="B319" s="144" t="s">
        <v>18</v>
      </c>
      <c r="C319" s="87">
        <v>415</v>
      </c>
      <c r="D319" s="87">
        <v>624</v>
      </c>
      <c r="E319" s="87">
        <v>390</v>
      </c>
      <c r="F319" s="87"/>
      <c r="G319" s="87"/>
      <c r="H319" s="87">
        <v>462</v>
      </c>
      <c r="I319" s="87"/>
      <c r="J319" s="87">
        <v>435</v>
      </c>
      <c r="K319" s="87"/>
      <c r="L319" s="87"/>
      <c r="M319" s="87"/>
      <c r="N319" s="87"/>
      <c r="O319" s="88">
        <f t="shared" si="38"/>
        <v>2326</v>
      </c>
    </row>
    <row r="320" spans="1:15" ht="12.75">
      <c r="A320" s="262"/>
      <c r="B320" s="144" t="s">
        <v>19</v>
      </c>
      <c r="C320" s="87"/>
      <c r="D320" s="87"/>
      <c r="E320" s="87"/>
      <c r="F320" s="87"/>
      <c r="G320" s="87"/>
      <c r="H320" s="87"/>
      <c r="I320" s="87">
        <v>1630</v>
      </c>
      <c r="J320" s="87">
        <v>391</v>
      </c>
      <c r="K320" s="87">
        <v>1112</v>
      </c>
      <c r="L320" s="87">
        <v>846</v>
      </c>
      <c r="M320" s="87">
        <v>1039</v>
      </c>
      <c r="N320" s="87">
        <v>1158</v>
      </c>
      <c r="O320" s="88">
        <f t="shared" si="38"/>
        <v>6176</v>
      </c>
    </row>
    <row r="321" spans="1:15" ht="12.75">
      <c r="A321" s="262"/>
      <c r="B321" s="143" t="s">
        <v>16</v>
      </c>
      <c r="C321" s="87">
        <v>348</v>
      </c>
      <c r="D321" s="87"/>
      <c r="E321" s="87">
        <v>517</v>
      </c>
      <c r="F321" s="87">
        <v>589</v>
      </c>
      <c r="G321" s="87"/>
      <c r="H321" s="87">
        <v>1008</v>
      </c>
      <c r="I321" s="87">
        <v>478</v>
      </c>
      <c r="J321" s="87">
        <v>300</v>
      </c>
      <c r="K321" s="87">
        <v>339</v>
      </c>
      <c r="L321" s="87">
        <v>403</v>
      </c>
      <c r="M321" s="87"/>
      <c r="N321" s="87"/>
      <c r="O321" s="88">
        <f t="shared" si="38"/>
        <v>3982</v>
      </c>
    </row>
    <row r="322" spans="1:15" ht="12.75">
      <c r="A322" s="262"/>
      <c r="B322" s="145" t="s">
        <v>15</v>
      </c>
      <c r="C322" s="89"/>
      <c r="D322" s="89"/>
      <c r="E322" s="89"/>
      <c r="F322" s="89"/>
      <c r="G322" s="89"/>
      <c r="H322" s="89"/>
      <c r="I322" s="89"/>
      <c r="J322" s="89"/>
      <c r="K322" s="89">
        <v>428</v>
      </c>
      <c r="L322" s="89"/>
      <c r="M322" s="89"/>
      <c r="N322" s="89"/>
      <c r="O322" s="90">
        <f t="shared" si="38"/>
        <v>428</v>
      </c>
    </row>
    <row r="323" spans="1:15" ht="12.75">
      <c r="A323" s="262"/>
      <c r="B323" s="145" t="s">
        <v>71</v>
      </c>
      <c r="C323" s="89"/>
      <c r="D323" s="89"/>
      <c r="E323" s="89"/>
      <c r="F323" s="89">
        <v>587</v>
      </c>
      <c r="G323" s="89"/>
      <c r="H323" s="89"/>
      <c r="I323" s="89"/>
      <c r="J323" s="89"/>
      <c r="K323" s="89"/>
      <c r="L323" s="89"/>
      <c r="M323" s="89"/>
      <c r="N323" s="89"/>
      <c r="O323" s="90"/>
    </row>
    <row r="324" spans="1:15" ht="12.75">
      <c r="A324" s="262"/>
      <c r="B324" s="145" t="s">
        <v>122</v>
      </c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90">
        <f t="shared" si="38"/>
        <v>0</v>
      </c>
    </row>
    <row r="325" spans="1:15" ht="13.5" thickBot="1">
      <c r="A325" s="262"/>
      <c r="B325" s="145" t="s">
        <v>21</v>
      </c>
      <c r="C325" s="89">
        <v>742</v>
      </c>
      <c r="D325" s="89">
        <v>662</v>
      </c>
      <c r="E325" s="89">
        <v>1001</v>
      </c>
      <c r="F325" s="89">
        <v>977</v>
      </c>
      <c r="G325" s="89"/>
      <c r="H325" s="89">
        <v>1478</v>
      </c>
      <c r="I325" s="89">
        <v>1121</v>
      </c>
      <c r="J325" s="89">
        <v>1516</v>
      </c>
      <c r="K325" s="89">
        <v>579</v>
      </c>
      <c r="L325" s="89">
        <v>862</v>
      </c>
      <c r="M325" s="89">
        <v>829</v>
      </c>
      <c r="N325" s="89">
        <v>1047</v>
      </c>
      <c r="O325" s="90">
        <f t="shared" si="38"/>
        <v>10814</v>
      </c>
    </row>
    <row r="326" spans="1:15" ht="13.5" thickBot="1">
      <c r="A326" s="262"/>
      <c r="B326" s="141" t="s">
        <v>59</v>
      </c>
      <c r="C326" s="84">
        <f aca="true" t="shared" si="39" ref="C326:N326">SUM(C327:C336)</f>
        <v>535</v>
      </c>
      <c r="D326" s="84">
        <f t="shared" si="39"/>
        <v>966</v>
      </c>
      <c r="E326" s="84">
        <f t="shared" si="39"/>
        <v>718</v>
      </c>
      <c r="F326" s="84">
        <f t="shared" si="39"/>
        <v>555</v>
      </c>
      <c r="G326" s="84">
        <f t="shared" si="39"/>
        <v>0</v>
      </c>
      <c r="H326" s="84">
        <f t="shared" si="39"/>
        <v>403</v>
      </c>
      <c r="I326" s="84">
        <f t="shared" si="39"/>
        <v>487</v>
      </c>
      <c r="J326" s="84">
        <f t="shared" si="39"/>
        <v>0</v>
      </c>
      <c r="K326" s="84">
        <f t="shared" si="39"/>
        <v>0</v>
      </c>
      <c r="L326" s="84">
        <f t="shared" si="39"/>
        <v>581</v>
      </c>
      <c r="M326" s="84">
        <f t="shared" si="39"/>
        <v>987</v>
      </c>
      <c r="N326" s="84">
        <f t="shared" si="39"/>
        <v>1007</v>
      </c>
      <c r="O326" s="84">
        <f t="shared" si="38"/>
        <v>6239</v>
      </c>
    </row>
    <row r="327" spans="1:15" ht="12.75">
      <c r="A327" s="262"/>
      <c r="B327" s="142" t="s">
        <v>93</v>
      </c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6">
        <f t="shared" si="38"/>
        <v>0</v>
      </c>
    </row>
    <row r="328" spans="1:15" ht="12.75">
      <c r="A328" s="262"/>
      <c r="B328" s="142" t="s">
        <v>126</v>
      </c>
      <c r="C328" s="85">
        <v>535</v>
      </c>
      <c r="D328" s="85"/>
      <c r="E328" s="85">
        <v>718</v>
      </c>
      <c r="F328" s="85"/>
      <c r="G328" s="85"/>
      <c r="H328" s="85"/>
      <c r="I328" s="85"/>
      <c r="J328" s="85"/>
      <c r="K328" s="85"/>
      <c r="L328" s="85">
        <v>581</v>
      </c>
      <c r="M328" s="85"/>
      <c r="N328" s="85">
        <v>564</v>
      </c>
      <c r="O328" s="86">
        <f t="shared" si="38"/>
        <v>2398</v>
      </c>
    </row>
    <row r="329" spans="1:15" ht="12.75">
      <c r="A329" s="262"/>
      <c r="B329" s="142" t="s">
        <v>127</v>
      </c>
      <c r="C329" s="85"/>
      <c r="D329" s="85">
        <v>506</v>
      </c>
      <c r="E329" s="85"/>
      <c r="F329" s="85"/>
      <c r="G329" s="85"/>
      <c r="H329" s="85">
        <v>403</v>
      </c>
      <c r="I329" s="85">
        <v>487</v>
      </c>
      <c r="J329" s="85"/>
      <c r="K329" s="85"/>
      <c r="L329" s="85"/>
      <c r="M329" s="85">
        <v>526</v>
      </c>
      <c r="N329" s="85"/>
      <c r="O329" s="86">
        <f t="shared" si="38"/>
        <v>1922</v>
      </c>
    </row>
    <row r="330" spans="1:15" ht="12.75">
      <c r="A330" s="262"/>
      <c r="B330" s="142" t="s">
        <v>195</v>
      </c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>
        <v>443</v>
      </c>
      <c r="O330" s="86"/>
    </row>
    <row r="331" spans="1:15" ht="12.75">
      <c r="A331" s="262"/>
      <c r="B331" s="142" t="s">
        <v>131</v>
      </c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6">
        <f t="shared" si="38"/>
        <v>0</v>
      </c>
    </row>
    <row r="332" spans="1:15" ht="12.75">
      <c r="A332" s="262"/>
      <c r="B332" s="143" t="s">
        <v>77</v>
      </c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8">
        <f t="shared" si="38"/>
        <v>0</v>
      </c>
    </row>
    <row r="333" spans="1:15" ht="12.75">
      <c r="A333" s="262"/>
      <c r="B333" s="143" t="s">
        <v>197</v>
      </c>
      <c r="C333" s="87"/>
      <c r="D333" s="87">
        <v>460</v>
      </c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8"/>
    </row>
    <row r="334" spans="1:15" ht="12.75">
      <c r="A334" s="262"/>
      <c r="B334" s="143" t="s">
        <v>124</v>
      </c>
      <c r="C334" s="87"/>
      <c r="D334" s="87"/>
      <c r="E334" s="87"/>
      <c r="F334" s="87">
        <v>555</v>
      </c>
      <c r="G334" s="87"/>
      <c r="H334" s="87"/>
      <c r="I334" s="87"/>
      <c r="J334" s="87"/>
      <c r="K334" s="87"/>
      <c r="L334" s="87"/>
      <c r="M334" s="87">
        <v>461</v>
      </c>
      <c r="N334" s="87"/>
      <c r="O334" s="88">
        <f t="shared" si="38"/>
        <v>1016</v>
      </c>
    </row>
    <row r="335" spans="1:15" ht="12.75">
      <c r="A335" s="262"/>
      <c r="B335" s="154" t="s">
        <v>39</v>
      </c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2">
        <f t="shared" si="38"/>
        <v>0</v>
      </c>
    </row>
    <row r="336" spans="1:15" ht="13.5" thickBot="1">
      <c r="A336" s="262"/>
      <c r="B336" s="145" t="s">
        <v>103</v>
      </c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90">
        <f t="shared" si="38"/>
        <v>0</v>
      </c>
    </row>
    <row r="337" spans="1:15" ht="13.5" thickBot="1">
      <c r="A337" s="262"/>
      <c r="B337" s="146" t="s">
        <v>60</v>
      </c>
      <c r="C337" s="84">
        <f aca="true" t="shared" si="40" ref="C337:N337">SUM(C338:C341)</f>
        <v>447</v>
      </c>
      <c r="D337" s="84">
        <f t="shared" si="40"/>
        <v>867</v>
      </c>
      <c r="E337" s="84">
        <f t="shared" si="40"/>
        <v>703</v>
      </c>
      <c r="F337" s="84">
        <f t="shared" si="40"/>
        <v>649</v>
      </c>
      <c r="G337" s="84">
        <f t="shared" si="40"/>
        <v>0</v>
      </c>
      <c r="H337" s="84">
        <f t="shared" si="40"/>
        <v>642</v>
      </c>
      <c r="I337" s="84">
        <f t="shared" si="40"/>
        <v>615</v>
      </c>
      <c r="J337" s="84">
        <f t="shared" si="40"/>
        <v>448</v>
      </c>
      <c r="K337" s="84">
        <f t="shared" si="40"/>
        <v>720</v>
      </c>
      <c r="L337" s="84">
        <f t="shared" si="40"/>
        <v>563</v>
      </c>
      <c r="M337" s="84">
        <f t="shared" si="40"/>
        <v>840</v>
      </c>
      <c r="N337" s="84">
        <f t="shared" si="40"/>
        <v>614</v>
      </c>
      <c r="O337" s="84">
        <f t="shared" si="38"/>
        <v>7108</v>
      </c>
    </row>
    <row r="338" spans="1:15" ht="12.75">
      <c r="A338" s="262"/>
      <c r="B338" s="147" t="s">
        <v>25</v>
      </c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6">
        <f t="shared" si="38"/>
        <v>0</v>
      </c>
    </row>
    <row r="339" spans="1:15" ht="12.75">
      <c r="A339" s="262"/>
      <c r="B339" s="148" t="s">
        <v>24</v>
      </c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8">
        <f t="shared" si="38"/>
        <v>0</v>
      </c>
    </row>
    <row r="340" spans="1:15" ht="12.75">
      <c r="A340" s="262"/>
      <c r="B340" s="148" t="s">
        <v>114</v>
      </c>
      <c r="C340" s="87">
        <v>447</v>
      </c>
      <c r="D340" s="87">
        <v>867</v>
      </c>
      <c r="E340" s="87">
        <v>703</v>
      </c>
      <c r="F340" s="87">
        <v>649</v>
      </c>
      <c r="G340" s="87"/>
      <c r="H340" s="87">
        <v>642</v>
      </c>
      <c r="I340" s="87">
        <v>615</v>
      </c>
      <c r="J340" s="87">
        <v>448</v>
      </c>
      <c r="K340" s="87">
        <v>720</v>
      </c>
      <c r="L340" s="87">
        <v>563</v>
      </c>
      <c r="M340" s="87">
        <v>840</v>
      </c>
      <c r="N340" s="87">
        <v>614</v>
      </c>
      <c r="O340" s="88">
        <f t="shared" si="38"/>
        <v>7108</v>
      </c>
    </row>
    <row r="341" spans="1:15" ht="13.5" thickBot="1">
      <c r="A341" s="262"/>
      <c r="B341" s="149" t="s">
        <v>110</v>
      </c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90">
        <f t="shared" si="38"/>
        <v>0</v>
      </c>
    </row>
    <row r="342" spans="1:15" ht="23.25" thickBot="1">
      <c r="A342" s="262"/>
      <c r="B342" s="150" t="s">
        <v>61</v>
      </c>
      <c r="C342" s="84">
        <f aca="true" t="shared" si="41" ref="C342:N342">SUM(C343:C356)</f>
        <v>0</v>
      </c>
      <c r="D342" s="84">
        <f t="shared" si="41"/>
        <v>0</v>
      </c>
      <c r="E342" s="84">
        <f t="shared" si="41"/>
        <v>0</v>
      </c>
      <c r="F342" s="84">
        <f t="shared" si="41"/>
        <v>0</v>
      </c>
      <c r="G342" s="84">
        <f t="shared" si="41"/>
        <v>0</v>
      </c>
      <c r="H342" s="84">
        <f t="shared" si="41"/>
        <v>0</v>
      </c>
      <c r="I342" s="84">
        <f t="shared" si="41"/>
        <v>0</v>
      </c>
      <c r="J342" s="84">
        <f t="shared" si="41"/>
        <v>0</v>
      </c>
      <c r="K342" s="84">
        <f t="shared" si="41"/>
        <v>0</v>
      </c>
      <c r="L342" s="84">
        <f t="shared" si="41"/>
        <v>0</v>
      </c>
      <c r="M342" s="84">
        <f t="shared" si="41"/>
        <v>0</v>
      </c>
      <c r="N342" s="84">
        <f t="shared" si="41"/>
        <v>0</v>
      </c>
      <c r="O342" s="84">
        <f t="shared" si="38"/>
        <v>0</v>
      </c>
    </row>
    <row r="343" spans="1:15" ht="12.75">
      <c r="A343" s="262"/>
      <c r="B343" s="151" t="s">
        <v>104</v>
      </c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6">
        <f t="shared" si="38"/>
        <v>0</v>
      </c>
    </row>
    <row r="344" spans="1:15" ht="12.75">
      <c r="A344" s="262"/>
      <c r="B344" s="148" t="s">
        <v>107</v>
      </c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8">
        <f t="shared" si="38"/>
        <v>0</v>
      </c>
    </row>
    <row r="345" spans="1:15" ht="12.75">
      <c r="A345" s="262"/>
      <c r="B345" s="148" t="s">
        <v>113</v>
      </c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8">
        <f t="shared" si="38"/>
        <v>0</v>
      </c>
    </row>
    <row r="346" spans="1:15" ht="12.75">
      <c r="A346" s="262"/>
      <c r="B346" s="148" t="s">
        <v>22</v>
      </c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8">
        <f t="shared" si="38"/>
        <v>0</v>
      </c>
    </row>
    <row r="347" spans="1:15" ht="12.75">
      <c r="A347" s="262"/>
      <c r="B347" s="148" t="s">
        <v>74</v>
      </c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8">
        <f t="shared" si="38"/>
        <v>0</v>
      </c>
    </row>
    <row r="348" spans="1:15" ht="12.75">
      <c r="A348" s="262"/>
      <c r="B348" s="148" t="s">
        <v>70</v>
      </c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8">
        <f t="shared" si="38"/>
        <v>0</v>
      </c>
    </row>
    <row r="349" spans="1:15" ht="12.75">
      <c r="A349" s="262"/>
      <c r="B349" s="148" t="s">
        <v>38</v>
      </c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8">
        <f t="shared" si="38"/>
        <v>0</v>
      </c>
    </row>
    <row r="350" spans="1:15" ht="12.75">
      <c r="A350" s="262"/>
      <c r="B350" s="148" t="s">
        <v>69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8">
        <f t="shared" si="38"/>
        <v>0</v>
      </c>
    </row>
    <row r="351" spans="1:15" ht="12.75">
      <c r="A351" s="262"/>
      <c r="B351" s="148" t="s">
        <v>78</v>
      </c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8">
        <f t="shared" si="38"/>
        <v>0</v>
      </c>
    </row>
    <row r="352" spans="1:15" ht="22.5">
      <c r="A352" s="262"/>
      <c r="B352" s="148" t="s">
        <v>99</v>
      </c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8">
        <f t="shared" si="38"/>
        <v>0</v>
      </c>
    </row>
    <row r="353" spans="1:15" ht="12.75">
      <c r="A353" s="262"/>
      <c r="B353" s="148" t="s">
        <v>79</v>
      </c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8">
        <f t="shared" si="38"/>
        <v>0</v>
      </c>
    </row>
    <row r="354" spans="1:15" ht="12.75">
      <c r="A354" s="262"/>
      <c r="B354" s="148" t="s">
        <v>106</v>
      </c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8">
        <f t="shared" si="38"/>
        <v>0</v>
      </c>
    </row>
    <row r="355" spans="1:15" ht="12.75">
      <c r="A355" s="262"/>
      <c r="B355" s="148" t="s">
        <v>72</v>
      </c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8">
        <f t="shared" si="38"/>
        <v>0</v>
      </c>
    </row>
    <row r="356" spans="1:15" ht="13.5" thickBot="1">
      <c r="A356" s="262"/>
      <c r="B356" s="149" t="s">
        <v>97</v>
      </c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90">
        <f t="shared" si="38"/>
        <v>0</v>
      </c>
    </row>
    <row r="357" spans="1:15" ht="13.5" thickBot="1">
      <c r="A357" s="262"/>
      <c r="B357" s="152" t="s">
        <v>119</v>
      </c>
      <c r="C357" s="84">
        <f aca="true" t="shared" si="42" ref="C357:N357">SUM(C358:C390)</f>
        <v>426</v>
      </c>
      <c r="D357" s="84">
        <f t="shared" si="42"/>
        <v>460</v>
      </c>
      <c r="E357" s="84">
        <f t="shared" si="42"/>
        <v>490</v>
      </c>
      <c r="F357" s="84">
        <f t="shared" si="42"/>
        <v>406</v>
      </c>
      <c r="G357" s="84">
        <f t="shared" si="42"/>
        <v>0</v>
      </c>
      <c r="H357" s="84">
        <f t="shared" si="42"/>
        <v>913</v>
      </c>
      <c r="I357" s="84">
        <f t="shared" si="42"/>
        <v>623</v>
      </c>
      <c r="J357" s="84">
        <f t="shared" si="42"/>
        <v>405</v>
      </c>
      <c r="K357" s="84">
        <f t="shared" si="42"/>
        <v>435</v>
      </c>
      <c r="L357" s="84">
        <f t="shared" si="42"/>
        <v>678</v>
      </c>
      <c r="M357" s="84">
        <f t="shared" si="42"/>
        <v>447</v>
      </c>
      <c r="N357" s="84">
        <f t="shared" si="42"/>
        <v>396</v>
      </c>
      <c r="O357" s="84">
        <f t="shared" si="38"/>
        <v>5679</v>
      </c>
    </row>
    <row r="358" spans="1:15" ht="12.75">
      <c r="A358" s="262"/>
      <c r="B358" s="151" t="s">
        <v>28</v>
      </c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6">
        <f t="shared" si="38"/>
        <v>0</v>
      </c>
    </row>
    <row r="359" spans="1:15" ht="12.75">
      <c r="A359" s="262"/>
      <c r="B359" s="148" t="s">
        <v>4</v>
      </c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8">
        <f t="shared" si="38"/>
        <v>0</v>
      </c>
    </row>
    <row r="360" spans="1:15" ht="12.75">
      <c r="A360" s="262"/>
      <c r="B360" s="148" t="s">
        <v>27</v>
      </c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8">
        <f t="shared" si="38"/>
        <v>0</v>
      </c>
    </row>
    <row r="361" spans="1:15" ht="12.75">
      <c r="A361" s="262"/>
      <c r="B361" s="148" t="s">
        <v>31</v>
      </c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8">
        <f t="shared" si="38"/>
        <v>0</v>
      </c>
    </row>
    <row r="362" spans="1:15" ht="22.5">
      <c r="A362" s="262"/>
      <c r="B362" s="148" t="s">
        <v>96</v>
      </c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8">
        <f t="shared" si="38"/>
        <v>0</v>
      </c>
    </row>
    <row r="363" spans="1:15" ht="12.75">
      <c r="A363" s="262"/>
      <c r="B363" s="148" t="s">
        <v>95</v>
      </c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8">
        <f t="shared" si="38"/>
        <v>0</v>
      </c>
    </row>
    <row r="364" spans="1:15" ht="12.75">
      <c r="A364" s="262"/>
      <c r="B364" s="148" t="s">
        <v>115</v>
      </c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8">
        <f t="shared" si="38"/>
        <v>0</v>
      </c>
    </row>
    <row r="365" spans="1:15" ht="12.75">
      <c r="A365" s="262"/>
      <c r="B365" s="148" t="s">
        <v>32</v>
      </c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8">
        <f t="shared" si="38"/>
        <v>0</v>
      </c>
    </row>
    <row r="366" spans="1:15" ht="12.75">
      <c r="A366" s="262"/>
      <c r="B366" s="148" t="s">
        <v>33</v>
      </c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8">
        <f t="shared" si="38"/>
        <v>0</v>
      </c>
    </row>
    <row r="367" spans="1:15" ht="12.75">
      <c r="A367" s="262"/>
      <c r="B367" s="148" t="s">
        <v>105</v>
      </c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8">
        <f t="shared" si="38"/>
        <v>0</v>
      </c>
    </row>
    <row r="368" spans="1:15" ht="12.75">
      <c r="A368" s="262"/>
      <c r="B368" s="148" t="s">
        <v>29</v>
      </c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8">
        <f t="shared" si="38"/>
        <v>0</v>
      </c>
    </row>
    <row r="369" spans="1:15" ht="12.75">
      <c r="A369" s="262"/>
      <c r="B369" s="148" t="s">
        <v>37</v>
      </c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8">
        <f t="shared" si="38"/>
        <v>0</v>
      </c>
    </row>
    <row r="370" spans="1:15" ht="12.75">
      <c r="A370" s="262"/>
      <c r="B370" s="148" t="s">
        <v>111</v>
      </c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8">
        <f t="shared" si="38"/>
        <v>0</v>
      </c>
    </row>
    <row r="371" spans="1:15" ht="12.75">
      <c r="A371" s="262"/>
      <c r="B371" s="148" t="s">
        <v>94</v>
      </c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8">
        <f t="shared" si="38"/>
        <v>0</v>
      </c>
    </row>
    <row r="372" spans="1:15" ht="12.75">
      <c r="A372" s="262"/>
      <c r="B372" s="148" t="s">
        <v>30</v>
      </c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8">
        <f t="shared" si="38"/>
        <v>0</v>
      </c>
    </row>
    <row r="373" spans="1:15" ht="12.75">
      <c r="A373" s="262"/>
      <c r="B373" s="148" t="s">
        <v>82</v>
      </c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8">
        <f t="shared" si="38"/>
        <v>0</v>
      </c>
    </row>
    <row r="374" spans="1:15" ht="12.75">
      <c r="A374" s="262"/>
      <c r="B374" s="148" t="s">
        <v>116</v>
      </c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8">
        <f t="shared" si="38"/>
        <v>0</v>
      </c>
    </row>
    <row r="375" spans="1:15" ht="12.75">
      <c r="A375" s="262"/>
      <c r="B375" s="148" t="s">
        <v>109</v>
      </c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8">
        <f t="shared" si="38"/>
        <v>0</v>
      </c>
    </row>
    <row r="376" spans="1:15" ht="12.75">
      <c r="A376" s="262"/>
      <c r="B376" s="148" t="s">
        <v>65</v>
      </c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8">
        <f t="shared" si="38"/>
        <v>0</v>
      </c>
    </row>
    <row r="377" spans="1:15" ht="12.75">
      <c r="A377" s="262"/>
      <c r="B377" s="148" t="s">
        <v>112</v>
      </c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8">
        <f t="shared" si="38"/>
        <v>0</v>
      </c>
    </row>
    <row r="378" spans="1:15" ht="12.75">
      <c r="A378" s="262"/>
      <c r="B378" s="148" t="s">
        <v>67</v>
      </c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8">
        <f t="shared" si="38"/>
        <v>0</v>
      </c>
    </row>
    <row r="379" spans="1:15" ht="12.75">
      <c r="A379" s="262"/>
      <c r="B379" s="148" t="s">
        <v>34</v>
      </c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8">
        <f t="shared" si="38"/>
        <v>0</v>
      </c>
    </row>
    <row r="380" spans="1:15" ht="12.75">
      <c r="A380" s="262"/>
      <c r="B380" s="148" t="s">
        <v>98</v>
      </c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8">
        <f t="shared" si="38"/>
        <v>0</v>
      </c>
    </row>
    <row r="381" spans="1:15" ht="12.75">
      <c r="A381" s="262"/>
      <c r="B381" s="148" t="s">
        <v>68</v>
      </c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8">
        <f t="shared" si="38"/>
        <v>0</v>
      </c>
    </row>
    <row r="382" spans="1:15" ht="12.75">
      <c r="A382" s="262"/>
      <c r="B382" s="148" t="s">
        <v>83</v>
      </c>
      <c r="C382" s="87">
        <v>426</v>
      </c>
      <c r="D382" s="87">
        <v>460</v>
      </c>
      <c r="E382" s="87">
        <v>490</v>
      </c>
      <c r="F382" s="87">
        <v>406</v>
      </c>
      <c r="G382" s="87"/>
      <c r="H382" s="87">
        <v>913</v>
      </c>
      <c r="I382" s="87">
        <v>623</v>
      </c>
      <c r="J382" s="87">
        <v>405</v>
      </c>
      <c r="K382" s="87"/>
      <c r="L382" s="87">
        <v>678</v>
      </c>
      <c r="M382" s="87">
        <v>447</v>
      </c>
      <c r="N382" s="87">
        <v>396</v>
      </c>
      <c r="O382" s="88">
        <f t="shared" si="38"/>
        <v>5244</v>
      </c>
    </row>
    <row r="383" spans="1:15" ht="12.75">
      <c r="A383" s="262"/>
      <c r="B383" s="148" t="s">
        <v>35</v>
      </c>
      <c r="C383" s="87"/>
      <c r="D383" s="87"/>
      <c r="E383" s="87"/>
      <c r="F383" s="87"/>
      <c r="G383" s="87"/>
      <c r="H383" s="87"/>
      <c r="I383" s="87"/>
      <c r="J383" s="87"/>
      <c r="K383" s="87">
        <v>435</v>
      </c>
      <c r="L383" s="87"/>
      <c r="M383" s="87"/>
      <c r="N383" s="87"/>
      <c r="O383" s="88">
        <f t="shared" si="38"/>
        <v>435</v>
      </c>
    </row>
    <row r="384" spans="1:15" ht="12.75">
      <c r="A384" s="262"/>
      <c r="B384" s="148" t="s">
        <v>100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8">
        <f t="shared" si="38"/>
        <v>0</v>
      </c>
    </row>
    <row r="385" spans="1:15" ht="12.75">
      <c r="A385" s="262"/>
      <c r="B385" s="148" t="s">
        <v>101</v>
      </c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8">
        <f t="shared" si="38"/>
        <v>0</v>
      </c>
    </row>
    <row r="386" spans="1:15" ht="12.75">
      <c r="A386" s="262"/>
      <c r="B386" s="148" t="s">
        <v>102</v>
      </c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8">
        <f t="shared" si="38"/>
        <v>0</v>
      </c>
    </row>
    <row r="387" spans="1:15" ht="12.75">
      <c r="A387" s="262"/>
      <c r="B387" s="148" t="s">
        <v>80</v>
      </c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8">
        <f aca="true" t="shared" si="43" ref="O387:O392">SUM(C387:N387)</f>
        <v>0</v>
      </c>
    </row>
    <row r="388" spans="1:15" ht="12.75">
      <c r="A388" s="262"/>
      <c r="B388" s="148" t="s">
        <v>36</v>
      </c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8">
        <f t="shared" si="43"/>
        <v>0</v>
      </c>
    </row>
    <row r="389" spans="1:15" ht="12.75">
      <c r="A389" s="262"/>
      <c r="B389" s="148" t="s">
        <v>23</v>
      </c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8">
        <f t="shared" si="43"/>
        <v>0</v>
      </c>
    </row>
    <row r="390" spans="1:15" ht="13.5" thickBot="1">
      <c r="A390" s="262"/>
      <c r="B390" s="149" t="s">
        <v>50</v>
      </c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90">
        <f t="shared" si="43"/>
        <v>0</v>
      </c>
    </row>
    <row r="391" spans="1:15" ht="13.5" thickBot="1">
      <c r="A391" s="262"/>
      <c r="B391" s="141" t="s">
        <v>120</v>
      </c>
      <c r="C391" s="84">
        <f aca="true" t="shared" si="44" ref="C391:N391">SUM(C392)</f>
        <v>0</v>
      </c>
      <c r="D391" s="84">
        <f t="shared" si="44"/>
        <v>0</v>
      </c>
      <c r="E391" s="84">
        <f t="shared" si="44"/>
        <v>0</v>
      </c>
      <c r="F391" s="84">
        <f t="shared" si="44"/>
        <v>0</v>
      </c>
      <c r="G391" s="84">
        <f t="shared" si="44"/>
        <v>0</v>
      </c>
      <c r="H391" s="84">
        <f t="shared" si="44"/>
        <v>0</v>
      </c>
      <c r="I391" s="84">
        <f t="shared" si="44"/>
        <v>0</v>
      </c>
      <c r="J391" s="84">
        <f t="shared" si="44"/>
        <v>0</v>
      </c>
      <c r="K391" s="84">
        <f t="shared" si="44"/>
        <v>0</v>
      </c>
      <c r="L391" s="84">
        <f t="shared" si="44"/>
        <v>0</v>
      </c>
      <c r="M391" s="84">
        <f t="shared" si="44"/>
        <v>0</v>
      </c>
      <c r="N391" s="84">
        <f t="shared" si="44"/>
        <v>0</v>
      </c>
      <c r="O391" s="84">
        <f t="shared" si="43"/>
        <v>0</v>
      </c>
    </row>
    <row r="392" spans="1:15" ht="13.5" thickBot="1">
      <c r="A392" s="263"/>
      <c r="B392" s="153" t="s">
        <v>26</v>
      </c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4">
        <f t="shared" si="43"/>
        <v>0</v>
      </c>
    </row>
    <row r="393" spans="1:15" ht="14.25" thickBot="1">
      <c r="A393" s="264" t="s">
        <v>48</v>
      </c>
      <c r="B393" s="264"/>
      <c r="C393" s="264"/>
      <c r="D393" s="264"/>
      <c r="E393" s="264"/>
      <c r="F393" s="264"/>
      <c r="G393" s="264"/>
      <c r="H393" s="264"/>
      <c r="I393" s="264"/>
      <c r="J393" s="264"/>
      <c r="K393" s="264"/>
      <c r="L393" s="264"/>
      <c r="M393" s="265"/>
      <c r="N393" s="266"/>
      <c r="O393" s="265"/>
    </row>
    <row r="394" spans="1:15" ht="14.25" customHeight="1" thickBot="1">
      <c r="A394" s="261" t="s">
        <v>121</v>
      </c>
      <c r="B394" s="140" t="s">
        <v>13</v>
      </c>
      <c r="C394" s="34">
        <f aca="true" t="shared" si="45" ref="C394:N394">C395+C406+C414+C434+C468</f>
        <v>887</v>
      </c>
      <c r="D394" s="34">
        <f t="shared" si="45"/>
        <v>470</v>
      </c>
      <c r="E394" s="34">
        <f t="shared" si="45"/>
        <v>953</v>
      </c>
      <c r="F394" s="34">
        <f t="shared" si="45"/>
        <v>459</v>
      </c>
      <c r="G394" s="34">
        <f t="shared" si="45"/>
        <v>0</v>
      </c>
      <c r="H394" s="34">
        <f t="shared" si="45"/>
        <v>703</v>
      </c>
      <c r="I394" s="34">
        <f t="shared" si="45"/>
        <v>818</v>
      </c>
      <c r="J394" s="34">
        <f t="shared" si="45"/>
        <v>1094</v>
      </c>
      <c r="K394" s="34">
        <f t="shared" si="45"/>
        <v>888</v>
      </c>
      <c r="L394" s="34">
        <f t="shared" si="45"/>
        <v>609</v>
      </c>
      <c r="M394" s="34">
        <f t="shared" si="45"/>
        <v>749</v>
      </c>
      <c r="N394" s="34">
        <f t="shared" si="45"/>
        <v>763</v>
      </c>
      <c r="O394" s="84">
        <f>SUM(C394:N394)</f>
        <v>8393</v>
      </c>
    </row>
    <row r="395" spans="1:15" ht="13.5" customHeight="1" thickBot="1">
      <c r="A395" s="262"/>
      <c r="B395" s="141" t="s">
        <v>118</v>
      </c>
      <c r="C395" s="84">
        <f aca="true" t="shared" si="46" ref="C395:N395">SUM(C396:C405)</f>
        <v>413</v>
      </c>
      <c r="D395" s="84">
        <f t="shared" si="46"/>
        <v>330</v>
      </c>
      <c r="E395" s="84">
        <f t="shared" si="46"/>
        <v>444</v>
      </c>
      <c r="F395" s="84">
        <f t="shared" si="46"/>
        <v>424</v>
      </c>
      <c r="G395" s="84">
        <f t="shared" si="46"/>
        <v>0</v>
      </c>
      <c r="H395" s="84">
        <f t="shared" si="46"/>
        <v>487</v>
      </c>
      <c r="I395" s="84">
        <f t="shared" si="46"/>
        <v>258</v>
      </c>
      <c r="J395" s="84">
        <f t="shared" si="46"/>
        <v>382</v>
      </c>
      <c r="K395" s="84">
        <f t="shared" si="46"/>
        <v>443</v>
      </c>
      <c r="L395" s="84">
        <f t="shared" si="46"/>
        <v>379</v>
      </c>
      <c r="M395" s="84">
        <f t="shared" si="46"/>
        <v>331</v>
      </c>
      <c r="N395" s="84">
        <f t="shared" si="46"/>
        <v>371</v>
      </c>
      <c r="O395" s="84">
        <f>SUM(C395:N395)</f>
        <v>4262</v>
      </c>
    </row>
    <row r="396" spans="1:15" ht="12.75">
      <c r="A396" s="262"/>
      <c r="B396" s="142" t="s">
        <v>14</v>
      </c>
      <c r="C396" s="85">
        <v>45</v>
      </c>
      <c r="D396" s="85">
        <v>83</v>
      </c>
      <c r="E396" s="85"/>
      <c r="F396" s="85">
        <v>37</v>
      </c>
      <c r="G396" s="85"/>
      <c r="H396" s="85">
        <v>33</v>
      </c>
      <c r="I396" s="85"/>
      <c r="J396" s="85"/>
      <c r="K396" s="85">
        <v>41</v>
      </c>
      <c r="L396" s="85"/>
      <c r="M396" s="85"/>
      <c r="N396" s="85"/>
      <c r="O396" s="86">
        <f aca="true" t="shared" si="47" ref="O396:O408">SUM(C396:N396)</f>
        <v>239</v>
      </c>
    </row>
    <row r="397" spans="1:15" ht="12.75">
      <c r="A397" s="262"/>
      <c r="B397" s="143" t="s">
        <v>51</v>
      </c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8">
        <f t="shared" si="47"/>
        <v>0</v>
      </c>
    </row>
    <row r="398" spans="1:15" ht="12.75">
      <c r="A398" s="262"/>
      <c r="B398" s="143" t="s">
        <v>17</v>
      </c>
      <c r="C398" s="87"/>
      <c r="D398" s="87">
        <v>86</v>
      </c>
      <c r="E398" s="87">
        <v>139</v>
      </c>
      <c r="F398" s="87">
        <v>73</v>
      </c>
      <c r="G398" s="87"/>
      <c r="H398" s="87">
        <v>49</v>
      </c>
      <c r="I398" s="87"/>
      <c r="J398" s="87"/>
      <c r="K398" s="87">
        <v>68</v>
      </c>
      <c r="L398" s="87"/>
      <c r="M398" s="87"/>
      <c r="N398" s="87">
        <v>49</v>
      </c>
      <c r="O398" s="88">
        <f t="shared" si="47"/>
        <v>464</v>
      </c>
    </row>
    <row r="399" spans="1:15" ht="22.5">
      <c r="A399" s="262"/>
      <c r="B399" s="144" t="s">
        <v>18</v>
      </c>
      <c r="C399" s="87">
        <v>119</v>
      </c>
      <c r="D399" s="87">
        <v>161</v>
      </c>
      <c r="E399" s="87">
        <v>234</v>
      </c>
      <c r="F399" s="87">
        <v>189</v>
      </c>
      <c r="G399" s="87"/>
      <c r="H399" s="87">
        <v>158</v>
      </c>
      <c r="I399" s="87">
        <v>147</v>
      </c>
      <c r="J399" s="87">
        <v>297</v>
      </c>
      <c r="K399" s="87">
        <v>334</v>
      </c>
      <c r="L399" s="87">
        <v>326</v>
      </c>
      <c r="M399" s="87">
        <v>263</v>
      </c>
      <c r="N399" s="87">
        <v>262</v>
      </c>
      <c r="O399" s="88">
        <f t="shared" si="47"/>
        <v>2490</v>
      </c>
    </row>
    <row r="400" spans="1:15" ht="12.75">
      <c r="A400" s="262"/>
      <c r="B400" s="144" t="s">
        <v>19</v>
      </c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8">
        <f t="shared" si="47"/>
        <v>0</v>
      </c>
    </row>
    <row r="401" spans="1:15" ht="12.75">
      <c r="A401" s="262"/>
      <c r="B401" s="143" t="s">
        <v>16</v>
      </c>
      <c r="C401" s="87"/>
      <c r="D401" s="87"/>
      <c r="E401" s="87"/>
      <c r="F401" s="87"/>
      <c r="G401" s="87"/>
      <c r="H401" s="87"/>
      <c r="I401" s="87"/>
      <c r="J401" s="87">
        <v>85</v>
      </c>
      <c r="K401" s="87"/>
      <c r="L401" s="87"/>
      <c r="M401" s="87"/>
      <c r="N401" s="87"/>
      <c r="O401" s="88">
        <f t="shared" si="47"/>
        <v>85</v>
      </c>
    </row>
    <row r="402" spans="1:15" ht="12.75">
      <c r="A402" s="262"/>
      <c r="B402" s="145" t="s">
        <v>15</v>
      </c>
      <c r="C402" s="89"/>
      <c r="D402" s="89"/>
      <c r="E402" s="89"/>
      <c r="F402" s="89">
        <v>33</v>
      </c>
      <c r="G402" s="89"/>
      <c r="H402" s="89"/>
      <c r="I402" s="89"/>
      <c r="J402" s="89"/>
      <c r="K402" s="89"/>
      <c r="L402" s="89"/>
      <c r="M402" s="89"/>
      <c r="N402" s="89"/>
      <c r="O402" s="90">
        <f t="shared" si="47"/>
        <v>33</v>
      </c>
    </row>
    <row r="403" spans="1:15" ht="12.75">
      <c r="A403" s="262"/>
      <c r="B403" s="145" t="s">
        <v>142</v>
      </c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90">
        <f t="shared" si="47"/>
        <v>0</v>
      </c>
    </row>
    <row r="404" spans="1:15" ht="12.75">
      <c r="A404" s="262"/>
      <c r="B404" s="145" t="s">
        <v>122</v>
      </c>
      <c r="C404" s="89"/>
      <c r="D404" s="89"/>
      <c r="E404" s="89"/>
      <c r="F404" s="89"/>
      <c r="G404" s="89"/>
      <c r="H404" s="89"/>
      <c r="I404" s="89">
        <v>53</v>
      </c>
      <c r="J404" s="89"/>
      <c r="K404" s="89"/>
      <c r="L404" s="89"/>
      <c r="M404" s="89">
        <v>68</v>
      </c>
      <c r="N404" s="89"/>
      <c r="O404" s="90">
        <f t="shared" si="47"/>
        <v>121</v>
      </c>
    </row>
    <row r="405" spans="1:15" ht="13.5" thickBot="1">
      <c r="A405" s="262"/>
      <c r="B405" s="145" t="s">
        <v>21</v>
      </c>
      <c r="C405" s="89">
        <v>249</v>
      </c>
      <c r="D405" s="89"/>
      <c r="E405" s="89">
        <v>71</v>
      </c>
      <c r="F405" s="89">
        <v>92</v>
      </c>
      <c r="G405" s="89"/>
      <c r="H405" s="89">
        <v>247</v>
      </c>
      <c r="I405" s="89">
        <v>58</v>
      </c>
      <c r="J405" s="89"/>
      <c r="K405" s="89"/>
      <c r="L405" s="89">
        <v>53</v>
      </c>
      <c r="M405" s="89"/>
      <c r="N405" s="89">
        <v>60</v>
      </c>
      <c r="O405" s="90">
        <f t="shared" si="47"/>
        <v>830</v>
      </c>
    </row>
    <row r="406" spans="1:15" ht="13.5" thickBot="1">
      <c r="A406" s="262"/>
      <c r="B406" s="141" t="s">
        <v>59</v>
      </c>
      <c r="C406" s="84">
        <f aca="true" t="shared" si="48" ref="C406:N406">SUM(C407:C413)</f>
        <v>0</v>
      </c>
      <c r="D406" s="84">
        <f t="shared" si="48"/>
        <v>22</v>
      </c>
      <c r="E406" s="84">
        <f t="shared" si="48"/>
        <v>0</v>
      </c>
      <c r="F406" s="84">
        <f t="shared" si="48"/>
        <v>0</v>
      </c>
      <c r="G406" s="84">
        <f t="shared" si="48"/>
        <v>0</v>
      </c>
      <c r="H406" s="84">
        <f t="shared" si="48"/>
        <v>0</v>
      </c>
      <c r="I406" s="84">
        <f t="shared" si="48"/>
        <v>0</v>
      </c>
      <c r="J406" s="84">
        <f t="shared" si="48"/>
        <v>0</v>
      </c>
      <c r="K406" s="84">
        <f t="shared" si="48"/>
        <v>0</v>
      </c>
      <c r="L406" s="84">
        <f t="shared" si="48"/>
        <v>0</v>
      </c>
      <c r="M406" s="84">
        <f t="shared" si="48"/>
        <v>0</v>
      </c>
      <c r="N406" s="84">
        <f t="shared" si="48"/>
        <v>0</v>
      </c>
      <c r="O406" s="84">
        <f t="shared" si="47"/>
        <v>22</v>
      </c>
    </row>
    <row r="407" spans="1:15" ht="12.75">
      <c r="A407" s="262"/>
      <c r="B407" s="142" t="s">
        <v>93</v>
      </c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6">
        <f t="shared" si="47"/>
        <v>0</v>
      </c>
    </row>
    <row r="408" spans="1:15" ht="12.75">
      <c r="A408" s="262"/>
      <c r="B408" s="142" t="s">
        <v>126</v>
      </c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6">
        <f t="shared" si="47"/>
        <v>0</v>
      </c>
    </row>
    <row r="409" spans="1:15" ht="12.75">
      <c r="A409" s="262"/>
      <c r="B409" s="143" t="s">
        <v>77</v>
      </c>
      <c r="C409" s="87"/>
      <c r="D409" s="87">
        <v>22</v>
      </c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8">
        <f>SUM(C409:N409)</f>
        <v>22</v>
      </c>
    </row>
    <row r="410" spans="1:15" ht="12.75">
      <c r="A410" s="262"/>
      <c r="B410" s="154" t="s">
        <v>124</v>
      </c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2">
        <f>SUM(C410:N410)</f>
        <v>0</v>
      </c>
    </row>
    <row r="411" spans="1:15" ht="12.75">
      <c r="A411" s="262"/>
      <c r="B411" s="154" t="s">
        <v>39</v>
      </c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2">
        <f>SUM(C411:N411)</f>
        <v>0</v>
      </c>
    </row>
    <row r="412" spans="1:15" ht="12.75">
      <c r="A412" s="262"/>
      <c r="B412" s="154" t="s">
        <v>156</v>
      </c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2"/>
    </row>
    <row r="413" spans="1:15" ht="13.5" thickBot="1">
      <c r="A413" s="262"/>
      <c r="B413" s="145" t="s">
        <v>103</v>
      </c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90">
        <f aca="true" t="shared" si="49" ref="O413:O469">SUM(C413:N413)</f>
        <v>0</v>
      </c>
    </row>
    <row r="414" spans="1:15" ht="13.5" thickBot="1">
      <c r="A414" s="262"/>
      <c r="B414" s="146" t="s">
        <v>60</v>
      </c>
      <c r="C414" s="84">
        <f aca="true" t="shared" si="50" ref="C414:N414">SUM(C415:C418)</f>
        <v>0</v>
      </c>
      <c r="D414" s="84">
        <f t="shared" si="50"/>
        <v>0</v>
      </c>
      <c r="E414" s="84">
        <f t="shared" si="50"/>
        <v>0</v>
      </c>
      <c r="F414" s="84">
        <f t="shared" si="50"/>
        <v>0</v>
      </c>
      <c r="G414" s="84">
        <f t="shared" si="50"/>
        <v>0</v>
      </c>
      <c r="H414" s="84">
        <f t="shared" si="50"/>
        <v>0</v>
      </c>
      <c r="I414" s="84">
        <f t="shared" si="50"/>
        <v>25</v>
      </c>
      <c r="J414" s="84">
        <f t="shared" si="50"/>
        <v>0</v>
      </c>
      <c r="K414" s="84">
        <f t="shared" si="50"/>
        <v>0</v>
      </c>
      <c r="L414" s="84">
        <f t="shared" si="50"/>
        <v>0</v>
      </c>
      <c r="M414" s="84">
        <f t="shared" si="50"/>
        <v>0</v>
      </c>
      <c r="N414" s="84">
        <f t="shared" si="50"/>
        <v>0</v>
      </c>
      <c r="O414" s="84">
        <f t="shared" si="49"/>
        <v>25</v>
      </c>
    </row>
    <row r="415" spans="1:15" ht="12.75">
      <c r="A415" s="262"/>
      <c r="B415" s="147" t="s">
        <v>25</v>
      </c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6">
        <f t="shared" si="49"/>
        <v>0</v>
      </c>
    </row>
    <row r="416" spans="1:15" ht="12.75">
      <c r="A416" s="262"/>
      <c r="B416" s="148" t="s">
        <v>24</v>
      </c>
      <c r="C416" s="87"/>
      <c r="D416" s="87"/>
      <c r="E416" s="87"/>
      <c r="F416" s="87"/>
      <c r="G416" s="87"/>
      <c r="H416" s="87"/>
      <c r="I416" s="87">
        <v>25</v>
      </c>
      <c r="J416" s="87"/>
      <c r="K416" s="87"/>
      <c r="L416" s="87"/>
      <c r="M416" s="87"/>
      <c r="N416" s="87"/>
      <c r="O416" s="88">
        <f t="shared" si="49"/>
        <v>25</v>
      </c>
    </row>
    <row r="417" spans="1:15" ht="12.75">
      <c r="A417" s="262"/>
      <c r="B417" s="148" t="s">
        <v>114</v>
      </c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8">
        <f t="shared" si="49"/>
        <v>0</v>
      </c>
    </row>
    <row r="418" spans="1:15" ht="13.5" thickBot="1">
      <c r="A418" s="262"/>
      <c r="B418" s="149" t="s">
        <v>110</v>
      </c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90">
        <f t="shared" si="49"/>
        <v>0</v>
      </c>
    </row>
    <row r="419" spans="1:15" ht="23.25" thickBot="1">
      <c r="A419" s="262"/>
      <c r="B419" s="150" t="s">
        <v>61</v>
      </c>
      <c r="C419" s="84">
        <f aca="true" t="shared" si="51" ref="C419:N419">SUM(C420:C433)</f>
        <v>283</v>
      </c>
      <c r="D419" s="84">
        <f t="shared" si="51"/>
        <v>184</v>
      </c>
      <c r="E419" s="84">
        <f t="shared" si="51"/>
        <v>178</v>
      </c>
      <c r="F419" s="84">
        <f t="shared" si="51"/>
        <v>367</v>
      </c>
      <c r="G419" s="84">
        <f t="shared" si="51"/>
        <v>0</v>
      </c>
      <c r="H419" s="84">
        <f t="shared" si="51"/>
        <v>161</v>
      </c>
      <c r="I419" s="84">
        <f t="shared" si="51"/>
        <v>200</v>
      </c>
      <c r="J419" s="84">
        <f t="shared" si="51"/>
        <v>108</v>
      </c>
      <c r="K419" s="84">
        <f t="shared" si="51"/>
        <v>329</v>
      </c>
      <c r="L419" s="84">
        <f t="shared" si="51"/>
        <v>368</v>
      </c>
      <c r="M419" s="84">
        <f t="shared" si="51"/>
        <v>514</v>
      </c>
      <c r="N419" s="84">
        <f t="shared" si="51"/>
        <v>455</v>
      </c>
      <c r="O419" s="84">
        <f t="shared" si="49"/>
        <v>3147</v>
      </c>
    </row>
    <row r="420" spans="1:15" ht="12.75">
      <c r="A420" s="262"/>
      <c r="B420" s="151" t="s">
        <v>104</v>
      </c>
      <c r="C420" s="85"/>
      <c r="D420" s="85"/>
      <c r="E420" s="85"/>
      <c r="F420" s="85">
        <v>62</v>
      </c>
      <c r="G420" s="85"/>
      <c r="H420" s="85"/>
      <c r="I420" s="85"/>
      <c r="J420" s="85">
        <v>108</v>
      </c>
      <c r="K420" s="85">
        <v>329</v>
      </c>
      <c r="L420" s="85"/>
      <c r="M420" s="85">
        <v>112</v>
      </c>
      <c r="N420" s="85"/>
      <c r="O420" s="86">
        <f t="shared" si="49"/>
        <v>611</v>
      </c>
    </row>
    <row r="421" spans="1:15" ht="12.75">
      <c r="A421" s="262"/>
      <c r="B421" s="148" t="s">
        <v>107</v>
      </c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8">
        <f t="shared" si="49"/>
        <v>0</v>
      </c>
    </row>
    <row r="422" spans="1:15" ht="12.75">
      <c r="A422" s="262"/>
      <c r="B422" s="148" t="s">
        <v>113</v>
      </c>
      <c r="C422" s="87"/>
      <c r="D422" s="87">
        <v>55</v>
      </c>
      <c r="E422" s="87"/>
      <c r="F422" s="87">
        <v>305</v>
      </c>
      <c r="G422" s="87"/>
      <c r="H422" s="87"/>
      <c r="I422" s="87"/>
      <c r="J422" s="87"/>
      <c r="K422" s="87"/>
      <c r="L422" s="87">
        <v>331</v>
      </c>
      <c r="M422" s="87">
        <v>51</v>
      </c>
      <c r="N422" s="87">
        <v>296</v>
      </c>
      <c r="O422" s="88">
        <f t="shared" si="49"/>
        <v>1038</v>
      </c>
    </row>
    <row r="423" spans="1:15" ht="12.75">
      <c r="A423" s="262"/>
      <c r="B423" s="148" t="s">
        <v>22</v>
      </c>
      <c r="C423" s="87">
        <v>283</v>
      </c>
      <c r="D423" s="87">
        <v>110</v>
      </c>
      <c r="E423" s="87">
        <v>178</v>
      </c>
      <c r="F423" s="87"/>
      <c r="G423" s="87"/>
      <c r="H423" s="87">
        <v>161</v>
      </c>
      <c r="I423" s="87">
        <v>200</v>
      </c>
      <c r="J423" s="87"/>
      <c r="K423" s="87"/>
      <c r="L423" s="87"/>
      <c r="M423" s="87">
        <v>351</v>
      </c>
      <c r="N423" s="87">
        <v>109</v>
      </c>
      <c r="O423" s="88">
        <f t="shared" si="49"/>
        <v>1392</v>
      </c>
    </row>
    <row r="424" spans="1:15" ht="12.75">
      <c r="A424" s="262"/>
      <c r="B424" s="148" t="s">
        <v>74</v>
      </c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8">
        <f t="shared" si="49"/>
        <v>0</v>
      </c>
    </row>
    <row r="425" spans="1:15" ht="12.75">
      <c r="A425" s="262"/>
      <c r="B425" s="148" t="s">
        <v>70</v>
      </c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8">
        <f t="shared" si="49"/>
        <v>0</v>
      </c>
    </row>
    <row r="426" spans="1:15" ht="12.75">
      <c r="A426" s="262"/>
      <c r="B426" s="148" t="s">
        <v>38</v>
      </c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8">
        <f t="shared" si="49"/>
        <v>0</v>
      </c>
    </row>
    <row r="427" spans="1:15" ht="12.75">
      <c r="A427" s="262"/>
      <c r="B427" s="148" t="s">
        <v>69</v>
      </c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8">
        <f t="shared" si="49"/>
        <v>0</v>
      </c>
    </row>
    <row r="428" spans="1:15" ht="12.75">
      <c r="A428" s="262"/>
      <c r="B428" s="148" t="s">
        <v>78</v>
      </c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8">
        <f t="shared" si="49"/>
        <v>0</v>
      </c>
    </row>
    <row r="429" spans="1:15" ht="22.5">
      <c r="A429" s="262"/>
      <c r="B429" s="148" t="s">
        <v>99</v>
      </c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8">
        <f t="shared" si="49"/>
        <v>0</v>
      </c>
    </row>
    <row r="430" spans="1:15" ht="12.75">
      <c r="A430" s="262"/>
      <c r="B430" s="148" t="s">
        <v>79</v>
      </c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8">
        <f t="shared" si="49"/>
        <v>0</v>
      </c>
    </row>
    <row r="431" spans="1:15" ht="12.75">
      <c r="A431" s="262"/>
      <c r="B431" s="148" t="s">
        <v>106</v>
      </c>
      <c r="C431" s="87"/>
      <c r="D431" s="87">
        <v>19</v>
      </c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8">
        <f t="shared" si="49"/>
        <v>19</v>
      </c>
    </row>
    <row r="432" spans="1:15" ht="12.75">
      <c r="A432" s="262"/>
      <c r="B432" s="148" t="s">
        <v>72</v>
      </c>
      <c r="C432" s="87"/>
      <c r="D432" s="87"/>
      <c r="E432" s="87"/>
      <c r="F432" s="87"/>
      <c r="G432" s="87"/>
      <c r="H432" s="87"/>
      <c r="I432" s="87"/>
      <c r="J432" s="87"/>
      <c r="K432" s="87"/>
      <c r="L432" s="87">
        <v>37</v>
      </c>
      <c r="M432" s="87"/>
      <c r="N432" s="87">
        <v>50</v>
      </c>
      <c r="O432" s="88">
        <f t="shared" si="49"/>
        <v>87</v>
      </c>
    </row>
    <row r="433" spans="1:15" ht="13.5" thickBot="1">
      <c r="A433" s="262"/>
      <c r="B433" s="149" t="s">
        <v>97</v>
      </c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90">
        <f t="shared" si="49"/>
        <v>0</v>
      </c>
    </row>
    <row r="434" spans="1:15" ht="13.5" thickBot="1">
      <c r="A434" s="262"/>
      <c r="B434" s="152" t="s">
        <v>119</v>
      </c>
      <c r="C434" s="84">
        <f aca="true" t="shared" si="52" ref="C434:N434">SUM(C435:C467)</f>
        <v>474</v>
      </c>
      <c r="D434" s="84">
        <f t="shared" si="52"/>
        <v>118</v>
      </c>
      <c r="E434" s="84">
        <f t="shared" si="52"/>
        <v>509</v>
      </c>
      <c r="F434" s="84">
        <f t="shared" si="52"/>
        <v>35</v>
      </c>
      <c r="G434" s="84">
        <f t="shared" si="52"/>
        <v>0</v>
      </c>
      <c r="H434" s="84">
        <f t="shared" si="52"/>
        <v>216</v>
      </c>
      <c r="I434" s="84">
        <f t="shared" si="52"/>
        <v>535</v>
      </c>
      <c r="J434" s="84">
        <f t="shared" si="52"/>
        <v>712</v>
      </c>
      <c r="K434" s="84">
        <f t="shared" si="52"/>
        <v>445</v>
      </c>
      <c r="L434" s="84">
        <f t="shared" si="52"/>
        <v>230</v>
      </c>
      <c r="M434" s="84">
        <f t="shared" si="52"/>
        <v>418</v>
      </c>
      <c r="N434" s="84">
        <f t="shared" si="52"/>
        <v>392</v>
      </c>
      <c r="O434" s="84">
        <f t="shared" si="49"/>
        <v>4084</v>
      </c>
    </row>
    <row r="435" spans="1:15" ht="12.75">
      <c r="A435" s="262"/>
      <c r="B435" s="151" t="s">
        <v>28</v>
      </c>
      <c r="C435" s="85">
        <v>132</v>
      </c>
      <c r="D435" s="85"/>
      <c r="E435" s="85"/>
      <c r="F435" s="85">
        <v>35</v>
      </c>
      <c r="G435" s="85"/>
      <c r="H435" s="85"/>
      <c r="I435" s="85"/>
      <c r="J435" s="85">
        <v>129</v>
      </c>
      <c r="K435" s="85"/>
      <c r="L435" s="85">
        <v>38</v>
      </c>
      <c r="M435" s="85">
        <v>54</v>
      </c>
      <c r="N435" s="85"/>
      <c r="O435" s="86">
        <f t="shared" si="49"/>
        <v>388</v>
      </c>
    </row>
    <row r="436" spans="1:15" ht="12.75">
      <c r="A436" s="262"/>
      <c r="B436" s="148" t="s">
        <v>4</v>
      </c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8">
        <f t="shared" si="49"/>
        <v>0</v>
      </c>
    </row>
    <row r="437" spans="1:15" ht="12.75">
      <c r="A437" s="262"/>
      <c r="B437" s="148" t="s">
        <v>27</v>
      </c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8">
        <f t="shared" si="49"/>
        <v>0</v>
      </c>
    </row>
    <row r="438" spans="1:15" ht="12.75">
      <c r="A438" s="262"/>
      <c r="B438" s="148" t="s">
        <v>31</v>
      </c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8">
        <f t="shared" si="49"/>
        <v>0</v>
      </c>
    </row>
    <row r="439" spans="1:15" ht="22.5">
      <c r="A439" s="262"/>
      <c r="B439" s="148" t="s">
        <v>96</v>
      </c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8">
        <f t="shared" si="49"/>
        <v>0</v>
      </c>
    </row>
    <row r="440" spans="1:15" ht="12.75">
      <c r="A440" s="262"/>
      <c r="B440" s="148" t="s">
        <v>95</v>
      </c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8">
        <f t="shared" si="49"/>
        <v>0</v>
      </c>
    </row>
    <row r="441" spans="1:15" ht="12.75">
      <c r="A441" s="262"/>
      <c r="B441" s="148" t="s">
        <v>115</v>
      </c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8">
        <f t="shared" si="49"/>
        <v>0</v>
      </c>
    </row>
    <row r="442" spans="1:15" ht="12.75">
      <c r="A442" s="262"/>
      <c r="B442" s="148" t="s">
        <v>32</v>
      </c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8">
        <f t="shared" si="49"/>
        <v>0</v>
      </c>
    </row>
    <row r="443" spans="1:15" ht="12.75">
      <c r="A443" s="262"/>
      <c r="B443" s="148" t="s">
        <v>33</v>
      </c>
      <c r="C443" s="87">
        <v>69</v>
      </c>
      <c r="D443" s="87"/>
      <c r="E443" s="87">
        <v>58</v>
      </c>
      <c r="F443" s="87"/>
      <c r="G443" s="87"/>
      <c r="H443" s="87">
        <v>43</v>
      </c>
      <c r="I443" s="87"/>
      <c r="J443" s="87"/>
      <c r="K443" s="87"/>
      <c r="L443" s="87">
        <v>62</v>
      </c>
      <c r="M443" s="87">
        <v>110</v>
      </c>
      <c r="N443" s="87"/>
      <c r="O443" s="88">
        <f t="shared" si="49"/>
        <v>342</v>
      </c>
    </row>
    <row r="444" spans="1:15" ht="12.75">
      <c r="A444" s="262"/>
      <c r="B444" s="148" t="s">
        <v>105</v>
      </c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8">
        <f t="shared" si="49"/>
        <v>0</v>
      </c>
    </row>
    <row r="445" spans="1:15" ht="12.75">
      <c r="A445" s="262"/>
      <c r="B445" s="148" t="s">
        <v>29</v>
      </c>
      <c r="C445" s="87">
        <v>202</v>
      </c>
      <c r="D445" s="87"/>
      <c r="E445" s="87">
        <v>167</v>
      </c>
      <c r="F445" s="87"/>
      <c r="G445" s="87"/>
      <c r="H445" s="87"/>
      <c r="I445" s="87">
        <v>54</v>
      </c>
      <c r="J445" s="87"/>
      <c r="K445" s="87"/>
      <c r="L445" s="87"/>
      <c r="M445" s="87"/>
      <c r="N445" s="87"/>
      <c r="O445" s="88">
        <f t="shared" si="49"/>
        <v>423</v>
      </c>
    </row>
    <row r="446" spans="1:15" ht="12.75">
      <c r="A446" s="262"/>
      <c r="B446" s="148" t="s">
        <v>37</v>
      </c>
      <c r="C446" s="87"/>
      <c r="D446" s="87"/>
      <c r="E446" s="87"/>
      <c r="F446" s="87"/>
      <c r="G446" s="87"/>
      <c r="H446" s="87"/>
      <c r="I446" s="87"/>
      <c r="J446" s="87">
        <v>89</v>
      </c>
      <c r="K446" s="87"/>
      <c r="L446" s="87"/>
      <c r="M446" s="87"/>
      <c r="N446" s="87"/>
      <c r="O446" s="88">
        <f t="shared" si="49"/>
        <v>89</v>
      </c>
    </row>
    <row r="447" spans="1:15" ht="12.75">
      <c r="A447" s="262"/>
      <c r="B447" s="148" t="s">
        <v>111</v>
      </c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8">
        <f t="shared" si="49"/>
        <v>0</v>
      </c>
    </row>
    <row r="448" spans="1:15" ht="12.75">
      <c r="A448" s="262"/>
      <c r="B448" s="148" t="s">
        <v>94</v>
      </c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8">
        <f t="shared" si="49"/>
        <v>0</v>
      </c>
    </row>
    <row r="449" spans="1:15" ht="12.75">
      <c r="A449" s="262"/>
      <c r="B449" s="148" t="s">
        <v>30</v>
      </c>
      <c r="C449" s="87"/>
      <c r="D449" s="87"/>
      <c r="E449" s="87"/>
      <c r="F449" s="87"/>
      <c r="G449" s="87"/>
      <c r="H449" s="87"/>
      <c r="I449" s="87"/>
      <c r="J449" s="87">
        <v>187</v>
      </c>
      <c r="K449" s="87">
        <v>30</v>
      </c>
      <c r="L449" s="87">
        <v>56</v>
      </c>
      <c r="M449" s="87"/>
      <c r="N449" s="87"/>
      <c r="O449" s="88">
        <f t="shared" si="49"/>
        <v>273</v>
      </c>
    </row>
    <row r="450" spans="1:15" ht="12.75">
      <c r="A450" s="262"/>
      <c r="B450" s="148" t="s">
        <v>82</v>
      </c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8">
        <f t="shared" si="49"/>
        <v>0</v>
      </c>
    </row>
    <row r="451" spans="1:15" ht="12.75">
      <c r="A451" s="262"/>
      <c r="B451" s="148" t="s">
        <v>116</v>
      </c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8">
        <f t="shared" si="49"/>
        <v>0</v>
      </c>
    </row>
    <row r="452" spans="1:15" ht="12.75">
      <c r="A452" s="262"/>
      <c r="B452" s="148" t="s">
        <v>109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8">
        <f t="shared" si="49"/>
        <v>0</v>
      </c>
    </row>
    <row r="453" spans="1:15" ht="12.75">
      <c r="A453" s="262"/>
      <c r="B453" s="148" t="s">
        <v>65</v>
      </c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8">
        <f t="shared" si="49"/>
        <v>0</v>
      </c>
    </row>
    <row r="454" spans="1:15" ht="12.75">
      <c r="A454" s="262"/>
      <c r="B454" s="148" t="s">
        <v>112</v>
      </c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8">
        <f t="shared" si="49"/>
        <v>0</v>
      </c>
    </row>
    <row r="455" spans="1:15" ht="12.75">
      <c r="A455" s="262"/>
      <c r="B455" s="148" t="s">
        <v>67</v>
      </c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8">
        <f t="shared" si="49"/>
        <v>0</v>
      </c>
    </row>
    <row r="456" spans="1:15" ht="12.75">
      <c r="A456" s="262"/>
      <c r="B456" s="148" t="s">
        <v>34</v>
      </c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8">
        <f t="shared" si="49"/>
        <v>0</v>
      </c>
    </row>
    <row r="457" spans="1:15" ht="12.75">
      <c r="A457" s="262"/>
      <c r="B457" s="148" t="s">
        <v>98</v>
      </c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8">
        <f t="shared" si="49"/>
        <v>0</v>
      </c>
    </row>
    <row r="458" spans="1:15" ht="12.75">
      <c r="A458" s="262"/>
      <c r="B458" s="148" t="s">
        <v>68</v>
      </c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8">
        <f t="shared" si="49"/>
        <v>0</v>
      </c>
    </row>
    <row r="459" spans="1:15" ht="12.75">
      <c r="A459" s="262"/>
      <c r="B459" s="148" t="s">
        <v>83</v>
      </c>
      <c r="C459" s="87"/>
      <c r="D459" s="87"/>
      <c r="E459" s="87"/>
      <c r="F459" s="87"/>
      <c r="G459" s="87"/>
      <c r="H459" s="87"/>
      <c r="I459" s="87"/>
      <c r="J459" s="87">
        <v>99</v>
      </c>
      <c r="K459" s="87">
        <v>29</v>
      </c>
      <c r="L459" s="87"/>
      <c r="M459" s="87"/>
      <c r="N459" s="87"/>
      <c r="O459" s="88">
        <f t="shared" si="49"/>
        <v>128</v>
      </c>
    </row>
    <row r="460" spans="1:15" ht="12.75">
      <c r="A460" s="262"/>
      <c r="B460" s="148" t="s">
        <v>35</v>
      </c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8">
        <f t="shared" si="49"/>
        <v>0</v>
      </c>
    </row>
    <row r="461" spans="1:15" ht="12.75">
      <c r="A461" s="262"/>
      <c r="B461" s="148" t="s">
        <v>100</v>
      </c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8">
        <f t="shared" si="49"/>
        <v>0</v>
      </c>
    </row>
    <row r="462" spans="1:15" ht="12.75">
      <c r="A462" s="262"/>
      <c r="B462" s="148" t="s">
        <v>101</v>
      </c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8">
        <f t="shared" si="49"/>
        <v>0</v>
      </c>
    </row>
    <row r="463" spans="1:15" ht="12.75">
      <c r="A463" s="262"/>
      <c r="B463" s="148" t="s">
        <v>102</v>
      </c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8">
        <f t="shared" si="49"/>
        <v>0</v>
      </c>
    </row>
    <row r="464" spans="1:15" ht="12.75">
      <c r="A464" s="262"/>
      <c r="B464" s="148" t="s">
        <v>80</v>
      </c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8">
        <f t="shared" si="49"/>
        <v>0</v>
      </c>
    </row>
    <row r="465" spans="1:15" ht="12.75">
      <c r="A465" s="262"/>
      <c r="B465" s="148" t="s">
        <v>36</v>
      </c>
      <c r="C465" s="87"/>
      <c r="D465" s="87">
        <v>118</v>
      </c>
      <c r="E465" s="87">
        <v>209</v>
      </c>
      <c r="F465" s="87"/>
      <c r="G465" s="87"/>
      <c r="H465" s="87">
        <v>132</v>
      </c>
      <c r="I465" s="87">
        <v>404</v>
      </c>
      <c r="J465" s="87"/>
      <c r="K465" s="87">
        <v>227</v>
      </c>
      <c r="L465" s="87"/>
      <c r="M465" s="87"/>
      <c r="N465" s="87">
        <v>227</v>
      </c>
      <c r="O465" s="88">
        <f t="shared" si="49"/>
        <v>1317</v>
      </c>
    </row>
    <row r="466" spans="1:15" ht="12.75">
      <c r="A466" s="262"/>
      <c r="B466" s="148" t="s">
        <v>23</v>
      </c>
      <c r="C466" s="87">
        <v>71</v>
      </c>
      <c r="D466" s="87"/>
      <c r="E466" s="87">
        <v>75</v>
      </c>
      <c r="F466" s="87"/>
      <c r="G466" s="87"/>
      <c r="H466" s="87">
        <v>41</v>
      </c>
      <c r="I466" s="87">
        <v>77</v>
      </c>
      <c r="J466" s="87">
        <v>208</v>
      </c>
      <c r="K466" s="87">
        <v>159</v>
      </c>
      <c r="L466" s="87">
        <v>74</v>
      </c>
      <c r="M466" s="87">
        <v>254</v>
      </c>
      <c r="N466" s="87">
        <v>165</v>
      </c>
      <c r="O466" s="88">
        <f t="shared" si="49"/>
        <v>1124</v>
      </c>
    </row>
    <row r="467" spans="1:15" ht="13.5" thickBot="1">
      <c r="A467" s="262"/>
      <c r="B467" s="149" t="s">
        <v>50</v>
      </c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90">
        <f t="shared" si="49"/>
        <v>0</v>
      </c>
    </row>
    <row r="468" spans="1:15" ht="13.5" thickBot="1">
      <c r="A468" s="262"/>
      <c r="B468" s="141" t="s">
        <v>120</v>
      </c>
      <c r="C468" s="84">
        <f aca="true" t="shared" si="53" ref="C468:N468">SUM(C469)</f>
        <v>0</v>
      </c>
      <c r="D468" s="84">
        <f t="shared" si="53"/>
        <v>0</v>
      </c>
      <c r="E468" s="84">
        <f t="shared" si="53"/>
        <v>0</v>
      </c>
      <c r="F468" s="84">
        <f t="shared" si="53"/>
        <v>0</v>
      </c>
      <c r="G468" s="84">
        <f t="shared" si="53"/>
        <v>0</v>
      </c>
      <c r="H468" s="84">
        <f t="shared" si="53"/>
        <v>0</v>
      </c>
      <c r="I468" s="84">
        <f t="shared" si="53"/>
        <v>0</v>
      </c>
      <c r="J468" s="84">
        <f t="shared" si="53"/>
        <v>0</v>
      </c>
      <c r="K468" s="84">
        <f t="shared" si="53"/>
        <v>0</v>
      </c>
      <c r="L468" s="84">
        <f t="shared" si="53"/>
        <v>0</v>
      </c>
      <c r="M468" s="84">
        <f t="shared" si="53"/>
        <v>0</v>
      </c>
      <c r="N468" s="84">
        <f t="shared" si="53"/>
        <v>0</v>
      </c>
      <c r="O468" s="84">
        <f t="shared" si="49"/>
        <v>0</v>
      </c>
    </row>
    <row r="469" spans="1:15" ht="13.5" thickBot="1">
      <c r="A469" s="263"/>
      <c r="B469" s="153" t="s">
        <v>26</v>
      </c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4">
        <f t="shared" si="49"/>
        <v>0</v>
      </c>
    </row>
    <row r="470" spans="1:15" ht="14.25" thickBot="1">
      <c r="A470" s="264" t="s">
        <v>49</v>
      </c>
      <c r="B470" s="264"/>
      <c r="C470" s="264"/>
      <c r="D470" s="264"/>
      <c r="E470" s="264"/>
      <c r="F470" s="264"/>
      <c r="G470" s="264"/>
      <c r="H470" s="264"/>
      <c r="I470" s="264"/>
      <c r="J470" s="264"/>
      <c r="K470" s="264"/>
      <c r="L470" s="264"/>
      <c r="M470" s="265"/>
      <c r="N470" s="266"/>
      <c r="O470" s="265"/>
    </row>
    <row r="471" spans="1:15" ht="14.25" customHeight="1" thickBot="1">
      <c r="A471" s="261" t="s">
        <v>121</v>
      </c>
      <c r="B471" s="140" t="s">
        <v>13</v>
      </c>
      <c r="C471" s="34">
        <f aca="true" t="shared" si="54" ref="C471:N471">C472+C483+C496+C516+C550</f>
        <v>835</v>
      </c>
      <c r="D471" s="34">
        <f t="shared" si="54"/>
        <v>1244</v>
      </c>
      <c r="E471" s="34">
        <f t="shared" si="54"/>
        <v>1632</v>
      </c>
      <c r="F471" s="34">
        <f t="shared" si="54"/>
        <v>1046</v>
      </c>
      <c r="G471" s="34">
        <f t="shared" si="54"/>
        <v>0</v>
      </c>
      <c r="H471" s="34">
        <f t="shared" si="54"/>
        <v>1489</v>
      </c>
      <c r="I471" s="34">
        <f t="shared" si="54"/>
        <v>1129</v>
      </c>
      <c r="J471" s="34">
        <f t="shared" si="54"/>
        <v>620</v>
      </c>
      <c r="K471" s="34">
        <f t="shared" si="54"/>
        <v>2176</v>
      </c>
      <c r="L471" s="34">
        <f t="shared" si="54"/>
        <v>2649</v>
      </c>
      <c r="M471" s="34">
        <f t="shared" si="54"/>
        <v>1477</v>
      </c>
      <c r="N471" s="34">
        <f t="shared" si="54"/>
        <v>2116</v>
      </c>
      <c r="O471" s="84">
        <f>SUM(C471:N471)</f>
        <v>16413</v>
      </c>
    </row>
    <row r="472" spans="1:15" ht="13.5" customHeight="1" thickBot="1">
      <c r="A472" s="262"/>
      <c r="B472" s="141" t="s">
        <v>118</v>
      </c>
      <c r="C472" s="84">
        <f aca="true" t="shared" si="55" ref="C472:N472">SUM(C473:C482)</f>
        <v>815</v>
      </c>
      <c r="D472" s="84">
        <f t="shared" si="55"/>
        <v>1011</v>
      </c>
      <c r="E472" s="84">
        <f t="shared" si="55"/>
        <v>1398</v>
      </c>
      <c r="F472" s="84">
        <f t="shared" si="55"/>
        <v>843</v>
      </c>
      <c r="G472" s="84">
        <f t="shared" si="55"/>
        <v>0</v>
      </c>
      <c r="H472" s="84">
        <f t="shared" si="55"/>
        <v>1376</v>
      </c>
      <c r="I472" s="84">
        <f t="shared" si="55"/>
        <v>851</v>
      </c>
      <c r="J472" s="84">
        <f t="shared" si="55"/>
        <v>452</v>
      </c>
      <c r="K472" s="84">
        <f t="shared" si="55"/>
        <v>1992</v>
      </c>
      <c r="L472" s="84">
        <f t="shared" si="55"/>
        <v>2580</v>
      </c>
      <c r="M472" s="84">
        <f t="shared" si="55"/>
        <v>1477</v>
      </c>
      <c r="N472" s="84">
        <f t="shared" si="55"/>
        <v>1946</v>
      </c>
      <c r="O472" s="84">
        <f>SUM(C472:N472)</f>
        <v>14741</v>
      </c>
    </row>
    <row r="473" spans="1:15" ht="12.75">
      <c r="A473" s="262"/>
      <c r="B473" s="142" t="s">
        <v>14</v>
      </c>
      <c r="C473" s="85">
        <v>158</v>
      </c>
      <c r="D473" s="85">
        <v>58</v>
      </c>
      <c r="E473" s="85">
        <v>425</v>
      </c>
      <c r="F473" s="85">
        <v>128</v>
      </c>
      <c r="G473" s="85"/>
      <c r="H473" s="85">
        <v>407</v>
      </c>
      <c r="I473" s="85">
        <v>417</v>
      </c>
      <c r="J473" s="85">
        <v>186</v>
      </c>
      <c r="K473" s="85">
        <v>289</v>
      </c>
      <c r="L473" s="85">
        <v>175</v>
      </c>
      <c r="M473" s="85">
        <v>220</v>
      </c>
      <c r="N473" s="85"/>
      <c r="O473" s="86">
        <f aca="true" t="shared" si="56" ref="O473:O487">SUM(C473:N473)</f>
        <v>2463</v>
      </c>
    </row>
    <row r="474" spans="1:15" ht="12.75">
      <c r="A474" s="262"/>
      <c r="B474" s="143" t="s">
        <v>51</v>
      </c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8">
        <f t="shared" si="56"/>
        <v>0</v>
      </c>
    </row>
    <row r="475" spans="1:15" ht="12.75">
      <c r="A475" s="262"/>
      <c r="B475" s="143" t="s">
        <v>17</v>
      </c>
      <c r="C475" s="87"/>
      <c r="D475" s="87"/>
      <c r="E475" s="87">
        <v>44</v>
      </c>
      <c r="F475" s="87"/>
      <c r="G475" s="87"/>
      <c r="H475" s="87"/>
      <c r="I475" s="87"/>
      <c r="J475" s="87"/>
      <c r="K475" s="87"/>
      <c r="L475" s="87"/>
      <c r="M475" s="87">
        <v>24</v>
      </c>
      <c r="N475" s="87"/>
      <c r="O475" s="88">
        <f t="shared" si="56"/>
        <v>68</v>
      </c>
    </row>
    <row r="476" spans="1:15" ht="22.5">
      <c r="A476" s="262"/>
      <c r="B476" s="144" t="s">
        <v>18</v>
      </c>
      <c r="C476" s="87">
        <v>89</v>
      </c>
      <c r="D476" s="87"/>
      <c r="E476" s="87">
        <v>77</v>
      </c>
      <c r="F476" s="87"/>
      <c r="G476" s="87"/>
      <c r="H476" s="87"/>
      <c r="I476" s="87">
        <v>92</v>
      </c>
      <c r="J476" s="87">
        <v>38</v>
      </c>
      <c r="K476" s="87">
        <v>61</v>
      </c>
      <c r="L476" s="87">
        <v>81</v>
      </c>
      <c r="M476" s="87">
        <v>34</v>
      </c>
      <c r="N476" s="87">
        <v>30</v>
      </c>
      <c r="O476" s="88">
        <f t="shared" si="56"/>
        <v>502</v>
      </c>
    </row>
    <row r="477" spans="1:15" ht="12.75">
      <c r="A477" s="262"/>
      <c r="B477" s="144" t="s">
        <v>19</v>
      </c>
      <c r="C477" s="87">
        <v>237</v>
      </c>
      <c r="D477" s="87">
        <v>805</v>
      </c>
      <c r="E477" s="87">
        <v>505</v>
      </c>
      <c r="F477" s="87">
        <v>289</v>
      </c>
      <c r="G477" s="87"/>
      <c r="H477" s="87">
        <v>319</v>
      </c>
      <c r="I477" s="87"/>
      <c r="J477" s="87"/>
      <c r="K477" s="87">
        <v>923</v>
      </c>
      <c r="L477" s="87">
        <v>975</v>
      </c>
      <c r="M477" s="87">
        <v>703</v>
      </c>
      <c r="N477" s="87">
        <v>859</v>
      </c>
      <c r="O477" s="88">
        <f t="shared" si="56"/>
        <v>5615</v>
      </c>
    </row>
    <row r="478" spans="1:15" ht="12.75">
      <c r="A478" s="262"/>
      <c r="B478" s="143" t="s">
        <v>16</v>
      </c>
      <c r="C478" s="87">
        <v>218</v>
      </c>
      <c r="D478" s="87">
        <v>148</v>
      </c>
      <c r="E478" s="87">
        <v>347</v>
      </c>
      <c r="F478" s="87">
        <v>322</v>
      </c>
      <c r="G478" s="87"/>
      <c r="H478" s="87">
        <v>293</v>
      </c>
      <c r="I478" s="87">
        <v>177</v>
      </c>
      <c r="J478" s="87">
        <v>55</v>
      </c>
      <c r="K478" s="87">
        <v>272</v>
      </c>
      <c r="L478" s="87">
        <v>246</v>
      </c>
      <c r="M478" s="87">
        <v>69</v>
      </c>
      <c r="N478" s="87"/>
      <c r="O478" s="88">
        <f t="shared" si="56"/>
        <v>2147</v>
      </c>
    </row>
    <row r="479" spans="1:15" ht="12.75">
      <c r="A479" s="262"/>
      <c r="B479" s="145" t="s">
        <v>15</v>
      </c>
      <c r="C479" s="89">
        <v>18</v>
      </c>
      <c r="D479" s="89"/>
      <c r="E479" s="89"/>
      <c r="F479" s="89"/>
      <c r="G479" s="89"/>
      <c r="H479" s="89"/>
      <c r="I479" s="89"/>
      <c r="J479" s="89"/>
      <c r="K479" s="89"/>
      <c r="L479" s="89">
        <v>58</v>
      </c>
      <c r="M479" s="89"/>
      <c r="N479" s="89"/>
      <c r="O479" s="90">
        <f t="shared" si="56"/>
        <v>76</v>
      </c>
    </row>
    <row r="480" spans="1:15" ht="12.75">
      <c r="A480" s="262"/>
      <c r="B480" s="145" t="s">
        <v>20</v>
      </c>
      <c r="C480" s="89"/>
      <c r="D480" s="89"/>
      <c r="E480" s="89"/>
      <c r="F480" s="89"/>
      <c r="G480" s="89"/>
      <c r="H480" s="89">
        <v>43</v>
      </c>
      <c r="I480" s="89"/>
      <c r="J480" s="89"/>
      <c r="K480" s="89"/>
      <c r="L480" s="89"/>
      <c r="M480" s="89"/>
      <c r="N480" s="89"/>
      <c r="O480" s="90"/>
    </row>
    <row r="481" spans="1:15" ht="12.75">
      <c r="A481" s="262"/>
      <c r="B481" s="145" t="s">
        <v>122</v>
      </c>
      <c r="C481" s="89">
        <v>30</v>
      </c>
      <c r="D481" s="89"/>
      <c r="E481" s="89"/>
      <c r="F481" s="89">
        <v>38</v>
      </c>
      <c r="G481" s="89"/>
      <c r="H481" s="89">
        <v>219</v>
      </c>
      <c r="I481" s="89">
        <v>108</v>
      </c>
      <c r="J481" s="89">
        <v>75</v>
      </c>
      <c r="K481" s="89">
        <v>447</v>
      </c>
      <c r="L481" s="89">
        <v>964</v>
      </c>
      <c r="M481" s="89">
        <v>387</v>
      </c>
      <c r="N481" s="89">
        <v>1057</v>
      </c>
      <c r="O481" s="90">
        <f t="shared" si="56"/>
        <v>3325</v>
      </c>
    </row>
    <row r="482" spans="1:15" ht="13.5" thickBot="1">
      <c r="A482" s="262"/>
      <c r="B482" s="145" t="s">
        <v>21</v>
      </c>
      <c r="C482" s="89">
        <v>65</v>
      </c>
      <c r="D482" s="89"/>
      <c r="E482" s="89"/>
      <c r="F482" s="89">
        <v>66</v>
      </c>
      <c r="G482" s="89"/>
      <c r="H482" s="89">
        <v>95</v>
      </c>
      <c r="I482" s="89">
        <v>57</v>
      </c>
      <c r="J482" s="89">
        <v>98</v>
      </c>
      <c r="K482" s="89"/>
      <c r="L482" s="89">
        <v>81</v>
      </c>
      <c r="M482" s="89">
        <v>40</v>
      </c>
      <c r="N482" s="89"/>
      <c r="O482" s="90">
        <f t="shared" si="56"/>
        <v>502</v>
      </c>
    </row>
    <row r="483" spans="1:15" ht="13.5" thickBot="1">
      <c r="A483" s="262"/>
      <c r="B483" s="141" t="s">
        <v>59</v>
      </c>
      <c r="C483" s="84">
        <f aca="true" t="shared" si="57" ref="C483:N483">SUM(C484:C495)</f>
        <v>20</v>
      </c>
      <c r="D483" s="84">
        <f t="shared" si="57"/>
        <v>199</v>
      </c>
      <c r="E483" s="84">
        <f t="shared" si="57"/>
        <v>198</v>
      </c>
      <c r="F483" s="84">
        <f t="shared" si="57"/>
        <v>161</v>
      </c>
      <c r="G483" s="84">
        <f t="shared" si="57"/>
        <v>0</v>
      </c>
      <c r="H483" s="84">
        <f t="shared" si="57"/>
        <v>113</v>
      </c>
      <c r="I483" s="84">
        <f t="shared" si="57"/>
        <v>278</v>
      </c>
      <c r="J483" s="84">
        <f t="shared" si="57"/>
        <v>168</v>
      </c>
      <c r="K483" s="84">
        <f t="shared" si="57"/>
        <v>99</v>
      </c>
      <c r="L483" s="84">
        <f t="shared" si="57"/>
        <v>69</v>
      </c>
      <c r="M483" s="84">
        <f t="shared" si="57"/>
        <v>0</v>
      </c>
      <c r="N483" s="84">
        <f t="shared" si="57"/>
        <v>151</v>
      </c>
      <c r="O483" s="84">
        <f t="shared" si="56"/>
        <v>1456</v>
      </c>
    </row>
    <row r="484" spans="1:15" ht="12.75">
      <c r="A484" s="262"/>
      <c r="B484" s="142" t="s">
        <v>93</v>
      </c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6">
        <f t="shared" si="56"/>
        <v>0</v>
      </c>
    </row>
    <row r="485" spans="1:15" ht="12.75">
      <c r="A485" s="262"/>
      <c r="B485" s="142" t="s">
        <v>126</v>
      </c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>
        <v>29</v>
      </c>
      <c r="O485" s="86">
        <f t="shared" si="56"/>
        <v>29</v>
      </c>
    </row>
    <row r="486" spans="1:15" ht="12.75">
      <c r="A486" s="262"/>
      <c r="B486" s="142" t="s">
        <v>75</v>
      </c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6">
        <f t="shared" si="56"/>
        <v>0</v>
      </c>
    </row>
    <row r="487" spans="1:15" ht="12.75">
      <c r="A487" s="262"/>
      <c r="B487" s="142" t="s">
        <v>127</v>
      </c>
      <c r="C487" s="85"/>
      <c r="D487" s="85">
        <v>37</v>
      </c>
      <c r="E487" s="85">
        <v>159</v>
      </c>
      <c r="F487" s="85"/>
      <c r="G487" s="85"/>
      <c r="H487" s="85"/>
      <c r="I487" s="85"/>
      <c r="J487" s="85">
        <v>52</v>
      </c>
      <c r="K487" s="85">
        <v>40</v>
      </c>
      <c r="L487" s="85">
        <v>69</v>
      </c>
      <c r="M487" s="85"/>
      <c r="N487" s="85">
        <v>60</v>
      </c>
      <c r="O487" s="86">
        <f t="shared" si="56"/>
        <v>417</v>
      </c>
    </row>
    <row r="488" spans="1:15" ht="12.75">
      <c r="A488" s="262"/>
      <c r="B488" s="142" t="s">
        <v>131</v>
      </c>
      <c r="C488" s="85"/>
      <c r="D488" s="85"/>
      <c r="E488" s="85"/>
      <c r="F488" s="85"/>
      <c r="G488" s="85"/>
      <c r="H488" s="85"/>
      <c r="I488" s="85">
        <v>104</v>
      </c>
      <c r="J488" s="85">
        <v>65</v>
      </c>
      <c r="K488" s="85"/>
      <c r="L488" s="85"/>
      <c r="M488" s="85"/>
      <c r="N488" s="85"/>
      <c r="O488" s="86"/>
    </row>
    <row r="489" spans="1:15" ht="12.75">
      <c r="A489" s="262"/>
      <c r="B489" s="143" t="s">
        <v>77</v>
      </c>
      <c r="C489" s="87">
        <v>20</v>
      </c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8">
        <f>SUM(C489:N489)</f>
        <v>20</v>
      </c>
    </row>
    <row r="490" spans="1:15" ht="12.75">
      <c r="A490" s="262"/>
      <c r="B490" s="143" t="s">
        <v>3</v>
      </c>
      <c r="C490" s="87"/>
      <c r="D490" s="87">
        <v>32</v>
      </c>
      <c r="E490" s="87">
        <v>39</v>
      </c>
      <c r="F490" s="87">
        <v>69</v>
      </c>
      <c r="G490" s="87"/>
      <c r="H490" s="87">
        <v>67</v>
      </c>
      <c r="I490" s="87">
        <v>61</v>
      </c>
      <c r="J490" s="87"/>
      <c r="K490" s="87"/>
      <c r="L490" s="87"/>
      <c r="M490" s="87"/>
      <c r="N490" s="87">
        <v>21</v>
      </c>
      <c r="O490" s="88"/>
    </row>
    <row r="491" spans="1:15" ht="22.5">
      <c r="A491" s="262"/>
      <c r="B491" s="143" t="s">
        <v>196</v>
      </c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8"/>
    </row>
    <row r="492" spans="1:15" ht="12.75">
      <c r="A492" s="262"/>
      <c r="B492" s="143" t="s">
        <v>124</v>
      </c>
      <c r="C492" s="87"/>
      <c r="D492" s="87">
        <v>78</v>
      </c>
      <c r="E492" s="87"/>
      <c r="F492" s="87">
        <v>92</v>
      </c>
      <c r="G492" s="87"/>
      <c r="H492" s="87"/>
      <c r="I492" s="87">
        <v>113</v>
      </c>
      <c r="J492" s="87"/>
      <c r="K492" s="87">
        <v>59</v>
      </c>
      <c r="L492" s="87"/>
      <c r="M492" s="87"/>
      <c r="N492" s="87">
        <v>41</v>
      </c>
      <c r="O492" s="88">
        <f>SUM(C492:N492)</f>
        <v>383</v>
      </c>
    </row>
    <row r="493" spans="1:15" ht="12.75">
      <c r="A493" s="262"/>
      <c r="B493" s="189" t="s">
        <v>156</v>
      </c>
      <c r="C493" s="87"/>
      <c r="D493" s="87">
        <v>52</v>
      </c>
      <c r="E493" s="87"/>
      <c r="F493" s="87"/>
      <c r="G493" s="87"/>
      <c r="H493" s="87">
        <v>46</v>
      </c>
      <c r="I493" s="87"/>
      <c r="J493" s="87">
        <v>51</v>
      </c>
      <c r="K493" s="87"/>
      <c r="L493" s="87"/>
      <c r="M493" s="87"/>
      <c r="N493" s="87"/>
      <c r="O493" s="88"/>
    </row>
    <row r="494" spans="1:15" ht="12.75">
      <c r="A494" s="262"/>
      <c r="B494" s="154" t="s">
        <v>39</v>
      </c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2">
        <f>SUM(C494:N494)</f>
        <v>0</v>
      </c>
    </row>
    <row r="495" spans="1:15" ht="13.5" thickBot="1">
      <c r="A495" s="262"/>
      <c r="B495" s="145" t="s">
        <v>103</v>
      </c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90">
        <f aca="true" t="shared" si="58" ref="O495:O551">SUM(C495:N495)</f>
        <v>0</v>
      </c>
    </row>
    <row r="496" spans="1:15" ht="13.5" thickBot="1">
      <c r="A496" s="262"/>
      <c r="B496" s="146" t="s">
        <v>60</v>
      </c>
      <c r="C496" s="84">
        <f aca="true" t="shared" si="59" ref="C496:N496">SUM(C497:C500)</f>
        <v>0</v>
      </c>
      <c r="D496" s="84">
        <f t="shared" si="59"/>
        <v>0</v>
      </c>
      <c r="E496" s="84">
        <f t="shared" si="59"/>
        <v>0</v>
      </c>
      <c r="F496" s="84">
        <f t="shared" si="59"/>
        <v>0</v>
      </c>
      <c r="G496" s="84">
        <f t="shared" si="59"/>
        <v>0</v>
      </c>
      <c r="H496" s="84">
        <f t="shared" si="59"/>
        <v>0</v>
      </c>
      <c r="I496" s="84">
        <f t="shared" si="59"/>
        <v>0</v>
      </c>
      <c r="J496" s="84">
        <f t="shared" si="59"/>
        <v>0</v>
      </c>
      <c r="K496" s="84">
        <f t="shared" si="59"/>
        <v>0</v>
      </c>
      <c r="L496" s="84">
        <f t="shared" si="59"/>
        <v>0</v>
      </c>
      <c r="M496" s="84">
        <f t="shared" si="59"/>
        <v>0</v>
      </c>
      <c r="N496" s="84">
        <f t="shared" si="59"/>
        <v>0</v>
      </c>
      <c r="O496" s="84">
        <f t="shared" si="58"/>
        <v>0</v>
      </c>
    </row>
    <row r="497" spans="1:15" ht="12.75">
      <c r="A497" s="262"/>
      <c r="B497" s="147" t="s">
        <v>25</v>
      </c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6">
        <f t="shared" si="58"/>
        <v>0</v>
      </c>
    </row>
    <row r="498" spans="1:15" ht="12.75">
      <c r="A498" s="262"/>
      <c r="B498" s="148" t="s">
        <v>24</v>
      </c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8">
        <f t="shared" si="58"/>
        <v>0</v>
      </c>
    </row>
    <row r="499" spans="1:15" ht="12.75">
      <c r="A499" s="262"/>
      <c r="B499" s="148" t="s">
        <v>114</v>
      </c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8">
        <f t="shared" si="58"/>
        <v>0</v>
      </c>
    </row>
    <row r="500" spans="1:15" ht="13.5" thickBot="1">
      <c r="A500" s="262"/>
      <c r="B500" s="149" t="s">
        <v>110</v>
      </c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90">
        <f t="shared" si="58"/>
        <v>0</v>
      </c>
    </row>
    <row r="501" spans="1:15" ht="23.25" thickBot="1">
      <c r="A501" s="262"/>
      <c r="B501" s="150" t="s">
        <v>61</v>
      </c>
      <c r="C501" s="84">
        <f aca="true" t="shared" si="60" ref="C501:N501">SUM(C502:C515)</f>
        <v>0</v>
      </c>
      <c r="D501" s="84">
        <f t="shared" si="60"/>
        <v>0</v>
      </c>
      <c r="E501" s="84">
        <f t="shared" si="60"/>
        <v>0</v>
      </c>
      <c r="F501" s="84">
        <f t="shared" si="60"/>
        <v>0</v>
      </c>
      <c r="G501" s="84">
        <f t="shared" si="60"/>
        <v>0</v>
      </c>
      <c r="H501" s="84">
        <f t="shared" si="60"/>
        <v>0</v>
      </c>
      <c r="I501" s="84">
        <f t="shared" si="60"/>
        <v>0</v>
      </c>
      <c r="J501" s="84">
        <f t="shared" si="60"/>
        <v>0</v>
      </c>
      <c r="K501" s="84">
        <f t="shared" si="60"/>
        <v>0</v>
      </c>
      <c r="L501" s="84">
        <f t="shared" si="60"/>
        <v>0</v>
      </c>
      <c r="M501" s="84">
        <f t="shared" si="60"/>
        <v>36</v>
      </c>
      <c r="N501" s="84">
        <f t="shared" si="60"/>
        <v>0</v>
      </c>
      <c r="O501" s="84">
        <f t="shared" si="58"/>
        <v>36</v>
      </c>
    </row>
    <row r="502" spans="1:15" ht="12.75">
      <c r="A502" s="262"/>
      <c r="B502" s="151" t="s">
        <v>104</v>
      </c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6">
        <f t="shared" si="58"/>
        <v>0</v>
      </c>
    </row>
    <row r="503" spans="1:15" ht="12.75">
      <c r="A503" s="262"/>
      <c r="B503" s="148" t="s">
        <v>107</v>
      </c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8">
        <f t="shared" si="58"/>
        <v>0</v>
      </c>
    </row>
    <row r="504" spans="1:15" ht="12.75">
      <c r="A504" s="262"/>
      <c r="B504" s="148" t="s">
        <v>113</v>
      </c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8">
        <f t="shared" si="58"/>
        <v>0</v>
      </c>
    </row>
    <row r="505" spans="1:15" ht="12.75">
      <c r="A505" s="262"/>
      <c r="B505" s="148" t="s">
        <v>22</v>
      </c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8">
        <f t="shared" si="58"/>
        <v>0</v>
      </c>
    </row>
    <row r="506" spans="1:15" ht="12.75">
      <c r="A506" s="262"/>
      <c r="B506" s="148" t="s">
        <v>74</v>
      </c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8">
        <f t="shared" si="58"/>
        <v>0</v>
      </c>
    </row>
    <row r="507" spans="1:15" ht="12.75">
      <c r="A507" s="262"/>
      <c r="B507" s="148" t="s">
        <v>70</v>
      </c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8">
        <f t="shared" si="58"/>
        <v>0</v>
      </c>
    </row>
    <row r="508" spans="1:15" ht="12.75">
      <c r="A508" s="262"/>
      <c r="B508" s="148" t="s">
        <v>38</v>
      </c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8">
        <f t="shared" si="58"/>
        <v>0</v>
      </c>
    </row>
    <row r="509" spans="1:15" ht="12.75">
      <c r="A509" s="262"/>
      <c r="B509" s="148" t="s">
        <v>69</v>
      </c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8">
        <f t="shared" si="58"/>
        <v>0</v>
      </c>
    </row>
    <row r="510" spans="1:15" ht="12.75">
      <c r="A510" s="262"/>
      <c r="B510" s="148" t="s">
        <v>78</v>
      </c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>
        <v>36</v>
      </c>
      <c r="N510" s="87"/>
      <c r="O510" s="88">
        <f t="shared" si="58"/>
        <v>36</v>
      </c>
    </row>
    <row r="511" spans="1:15" ht="22.5">
      <c r="A511" s="262"/>
      <c r="B511" s="148" t="s">
        <v>99</v>
      </c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8">
        <f t="shared" si="58"/>
        <v>0</v>
      </c>
    </row>
    <row r="512" spans="1:15" ht="12.75">
      <c r="A512" s="262"/>
      <c r="B512" s="148" t="s">
        <v>79</v>
      </c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8">
        <f t="shared" si="58"/>
        <v>0</v>
      </c>
    </row>
    <row r="513" spans="1:15" ht="12.75">
      <c r="A513" s="262"/>
      <c r="B513" s="148" t="s">
        <v>106</v>
      </c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8">
        <f t="shared" si="58"/>
        <v>0</v>
      </c>
    </row>
    <row r="514" spans="1:15" ht="12.75">
      <c r="A514" s="262"/>
      <c r="B514" s="148" t="s">
        <v>72</v>
      </c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8">
        <f t="shared" si="58"/>
        <v>0</v>
      </c>
    </row>
    <row r="515" spans="1:15" ht="13.5" thickBot="1">
      <c r="A515" s="262"/>
      <c r="B515" s="149" t="s">
        <v>97</v>
      </c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90">
        <f t="shared" si="58"/>
        <v>0</v>
      </c>
    </row>
    <row r="516" spans="1:15" ht="13.5" thickBot="1">
      <c r="A516" s="262"/>
      <c r="B516" s="152" t="s">
        <v>119</v>
      </c>
      <c r="C516" s="84">
        <f aca="true" t="shared" si="61" ref="C516:N516">SUM(C517:C549)</f>
        <v>0</v>
      </c>
      <c r="D516" s="84">
        <f t="shared" si="61"/>
        <v>34</v>
      </c>
      <c r="E516" s="84">
        <f t="shared" si="61"/>
        <v>36</v>
      </c>
      <c r="F516" s="84">
        <f t="shared" si="61"/>
        <v>42</v>
      </c>
      <c r="G516" s="84">
        <f t="shared" si="61"/>
        <v>0</v>
      </c>
      <c r="H516" s="84">
        <f t="shared" si="61"/>
        <v>0</v>
      </c>
      <c r="I516" s="84">
        <f t="shared" si="61"/>
        <v>0</v>
      </c>
      <c r="J516" s="84">
        <f t="shared" si="61"/>
        <v>0</v>
      </c>
      <c r="K516" s="84">
        <f t="shared" si="61"/>
        <v>85</v>
      </c>
      <c r="L516" s="84">
        <f t="shared" si="61"/>
        <v>0</v>
      </c>
      <c r="M516" s="84">
        <f t="shared" si="61"/>
        <v>0</v>
      </c>
      <c r="N516" s="84">
        <f t="shared" si="61"/>
        <v>19</v>
      </c>
      <c r="O516" s="84">
        <f t="shared" si="58"/>
        <v>216</v>
      </c>
    </row>
    <row r="517" spans="1:15" ht="12.75">
      <c r="A517" s="262"/>
      <c r="B517" s="151" t="s">
        <v>28</v>
      </c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6">
        <f t="shared" si="58"/>
        <v>0</v>
      </c>
    </row>
    <row r="518" spans="1:15" ht="12.75">
      <c r="A518" s="262"/>
      <c r="B518" s="148" t="s">
        <v>4</v>
      </c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8">
        <f t="shared" si="58"/>
        <v>0</v>
      </c>
    </row>
    <row r="519" spans="1:15" ht="12.75">
      <c r="A519" s="262"/>
      <c r="B519" s="148" t="s">
        <v>27</v>
      </c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8">
        <f t="shared" si="58"/>
        <v>0</v>
      </c>
    </row>
    <row r="520" spans="1:15" ht="12.75">
      <c r="A520" s="262"/>
      <c r="B520" s="148" t="s">
        <v>31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8">
        <f t="shared" si="58"/>
        <v>0</v>
      </c>
    </row>
    <row r="521" spans="1:15" ht="22.5">
      <c r="A521" s="262"/>
      <c r="B521" s="148" t="s">
        <v>96</v>
      </c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8">
        <f t="shared" si="58"/>
        <v>0</v>
      </c>
    </row>
    <row r="522" spans="1:15" ht="12.75">
      <c r="A522" s="262"/>
      <c r="B522" s="148" t="s">
        <v>95</v>
      </c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8">
        <f t="shared" si="58"/>
        <v>0</v>
      </c>
    </row>
    <row r="523" spans="1:15" ht="12.75">
      <c r="A523" s="262"/>
      <c r="B523" s="148" t="s">
        <v>115</v>
      </c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8">
        <f t="shared" si="58"/>
        <v>0</v>
      </c>
    </row>
    <row r="524" spans="1:15" ht="12.75">
      <c r="A524" s="262"/>
      <c r="B524" s="148" t="s">
        <v>32</v>
      </c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8">
        <f t="shared" si="58"/>
        <v>0</v>
      </c>
    </row>
    <row r="525" spans="1:15" ht="12.75">
      <c r="A525" s="262"/>
      <c r="B525" s="148" t="s">
        <v>33</v>
      </c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8">
        <f t="shared" si="58"/>
        <v>0</v>
      </c>
    </row>
    <row r="526" spans="1:15" ht="12.75">
      <c r="A526" s="262"/>
      <c r="B526" s="148" t="s">
        <v>105</v>
      </c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8">
        <f t="shared" si="58"/>
        <v>0</v>
      </c>
    </row>
    <row r="527" spans="1:15" ht="12.75">
      <c r="A527" s="262"/>
      <c r="B527" s="148" t="s">
        <v>29</v>
      </c>
      <c r="C527" s="87"/>
      <c r="D527" s="87">
        <v>34</v>
      </c>
      <c r="E527" s="87"/>
      <c r="F527" s="87"/>
      <c r="G527" s="87"/>
      <c r="H527" s="87"/>
      <c r="I527" s="87"/>
      <c r="J527" s="87"/>
      <c r="K527" s="87">
        <v>85</v>
      </c>
      <c r="L527" s="87"/>
      <c r="M527" s="87"/>
      <c r="N527" s="87">
        <v>19</v>
      </c>
      <c r="O527" s="88">
        <f t="shared" si="58"/>
        <v>138</v>
      </c>
    </row>
    <row r="528" spans="1:15" ht="12.75">
      <c r="A528" s="262"/>
      <c r="B528" s="148" t="s">
        <v>37</v>
      </c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8">
        <f t="shared" si="58"/>
        <v>0</v>
      </c>
    </row>
    <row r="529" spans="1:15" ht="12.75">
      <c r="A529" s="262"/>
      <c r="B529" s="148" t="s">
        <v>111</v>
      </c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8">
        <f t="shared" si="58"/>
        <v>0</v>
      </c>
    </row>
    <row r="530" spans="1:15" ht="12.75">
      <c r="A530" s="262"/>
      <c r="B530" s="148" t="s">
        <v>94</v>
      </c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8">
        <f t="shared" si="58"/>
        <v>0</v>
      </c>
    </row>
    <row r="531" spans="1:15" ht="12.75">
      <c r="A531" s="262"/>
      <c r="B531" s="148" t="s">
        <v>30</v>
      </c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8">
        <f t="shared" si="58"/>
        <v>0</v>
      </c>
    </row>
    <row r="532" spans="1:15" ht="12.75">
      <c r="A532" s="262"/>
      <c r="B532" s="148" t="s">
        <v>82</v>
      </c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8">
        <f t="shared" si="58"/>
        <v>0</v>
      </c>
    </row>
    <row r="533" spans="1:15" ht="12.75">
      <c r="A533" s="262"/>
      <c r="B533" s="148" t="s">
        <v>116</v>
      </c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8">
        <f t="shared" si="58"/>
        <v>0</v>
      </c>
    </row>
    <row r="534" spans="1:15" ht="12.75">
      <c r="A534" s="262"/>
      <c r="B534" s="148" t="s">
        <v>109</v>
      </c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8">
        <f t="shared" si="58"/>
        <v>0</v>
      </c>
    </row>
    <row r="535" spans="1:15" ht="12.75">
      <c r="A535" s="262"/>
      <c r="B535" s="148" t="s">
        <v>65</v>
      </c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8">
        <f t="shared" si="58"/>
        <v>0</v>
      </c>
    </row>
    <row r="536" spans="1:15" ht="12.75">
      <c r="A536" s="262"/>
      <c r="B536" s="148" t="s">
        <v>112</v>
      </c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8">
        <f t="shared" si="58"/>
        <v>0</v>
      </c>
    </row>
    <row r="537" spans="1:15" ht="12.75">
      <c r="A537" s="262"/>
      <c r="B537" s="148" t="s">
        <v>67</v>
      </c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8">
        <f t="shared" si="58"/>
        <v>0</v>
      </c>
    </row>
    <row r="538" spans="1:15" ht="12.75">
      <c r="A538" s="262"/>
      <c r="B538" s="148" t="s">
        <v>34</v>
      </c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8">
        <f t="shared" si="58"/>
        <v>0</v>
      </c>
    </row>
    <row r="539" spans="1:15" ht="12.75">
      <c r="A539" s="262"/>
      <c r="B539" s="148" t="s">
        <v>98</v>
      </c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8">
        <f t="shared" si="58"/>
        <v>0</v>
      </c>
    </row>
    <row r="540" spans="1:15" ht="12.75">
      <c r="A540" s="262"/>
      <c r="B540" s="148" t="s">
        <v>68</v>
      </c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8">
        <f t="shared" si="58"/>
        <v>0</v>
      </c>
    </row>
    <row r="541" spans="1:15" ht="12.75">
      <c r="A541" s="262"/>
      <c r="B541" s="148" t="s">
        <v>83</v>
      </c>
      <c r="C541" s="87"/>
      <c r="D541" s="87"/>
      <c r="E541" s="87">
        <v>36</v>
      </c>
      <c r="F541" s="87">
        <v>42</v>
      </c>
      <c r="G541" s="87"/>
      <c r="H541" s="87"/>
      <c r="I541" s="87"/>
      <c r="J541" s="87"/>
      <c r="K541" s="87"/>
      <c r="L541" s="87"/>
      <c r="M541" s="87"/>
      <c r="N541" s="87"/>
      <c r="O541" s="88">
        <f t="shared" si="58"/>
        <v>78</v>
      </c>
    </row>
    <row r="542" spans="1:15" ht="12.75">
      <c r="A542" s="262"/>
      <c r="B542" s="148" t="s">
        <v>35</v>
      </c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8">
        <f t="shared" si="58"/>
        <v>0</v>
      </c>
    </row>
    <row r="543" spans="1:15" ht="12.75">
      <c r="A543" s="262"/>
      <c r="B543" s="148" t="s">
        <v>100</v>
      </c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8">
        <f t="shared" si="58"/>
        <v>0</v>
      </c>
    </row>
    <row r="544" spans="1:15" ht="12.75">
      <c r="A544" s="262"/>
      <c r="B544" s="148" t="s">
        <v>101</v>
      </c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8">
        <f t="shared" si="58"/>
        <v>0</v>
      </c>
    </row>
    <row r="545" spans="1:15" ht="12.75">
      <c r="A545" s="262"/>
      <c r="B545" s="148" t="s">
        <v>102</v>
      </c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8">
        <f t="shared" si="58"/>
        <v>0</v>
      </c>
    </row>
    <row r="546" spans="1:15" ht="12.75">
      <c r="A546" s="262"/>
      <c r="B546" s="148" t="s">
        <v>80</v>
      </c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8">
        <f t="shared" si="58"/>
        <v>0</v>
      </c>
    </row>
    <row r="547" spans="1:15" ht="12.75">
      <c r="A547" s="262"/>
      <c r="B547" s="148" t="s">
        <v>36</v>
      </c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8">
        <f t="shared" si="58"/>
        <v>0</v>
      </c>
    </row>
    <row r="548" spans="1:15" ht="12.75">
      <c r="A548" s="262"/>
      <c r="B548" s="148" t="s">
        <v>23</v>
      </c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8">
        <f t="shared" si="58"/>
        <v>0</v>
      </c>
    </row>
    <row r="549" spans="1:15" ht="13.5" thickBot="1">
      <c r="A549" s="262"/>
      <c r="B549" s="149" t="s">
        <v>50</v>
      </c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90">
        <f t="shared" si="58"/>
        <v>0</v>
      </c>
    </row>
    <row r="550" spans="1:15" ht="13.5" thickBot="1">
      <c r="A550" s="262"/>
      <c r="B550" s="141" t="s">
        <v>120</v>
      </c>
      <c r="C550" s="84">
        <f aca="true" t="shared" si="62" ref="C550:N550">SUM(C551)</f>
        <v>0</v>
      </c>
      <c r="D550" s="84">
        <f t="shared" si="62"/>
        <v>0</v>
      </c>
      <c r="E550" s="84">
        <f t="shared" si="62"/>
        <v>0</v>
      </c>
      <c r="F550" s="84">
        <f t="shared" si="62"/>
        <v>0</v>
      </c>
      <c r="G550" s="84">
        <f t="shared" si="62"/>
        <v>0</v>
      </c>
      <c r="H550" s="84">
        <f t="shared" si="62"/>
        <v>0</v>
      </c>
      <c r="I550" s="84">
        <f t="shared" si="62"/>
        <v>0</v>
      </c>
      <c r="J550" s="84">
        <f t="shared" si="62"/>
        <v>0</v>
      </c>
      <c r="K550" s="84">
        <f t="shared" si="62"/>
        <v>0</v>
      </c>
      <c r="L550" s="84">
        <f t="shared" si="62"/>
        <v>0</v>
      </c>
      <c r="M550" s="84">
        <f t="shared" si="62"/>
        <v>0</v>
      </c>
      <c r="N550" s="84">
        <f t="shared" si="62"/>
        <v>0</v>
      </c>
      <c r="O550" s="84">
        <f t="shared" si="58"/>
        <v>0</v>
      </c>
    </row>
    <row r="551" spans="1:15" ht="13.5" thickBot="1">
      <c r="A551" s="263"/>
      <c r="B551" s="153" t="s">
        <v>26</v>
      </c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4">
        <f t="shared" si="58"/>
        <v>0</v>
      </c>
    </row>
    <row r="552" spans="1:15" ht="14.25" thickBot="1">
      <c r="A552" s="264" t="s">
        <v>85</v>
      </c>
      <c r="B552" s="264"/>
      <c r="C552" s="264"/>
      <c r="D552" s="264"/>
      <c r="E552" s="264"/>
      <c r="F552" s="264"/>
      <c r="G552" s="264"/>
      <c r="H552" s="264"/>
      <c r="I552" s="264"/>
      <c r="J552" s="264"/>
      <c r="K552" s="264"/>
      <c r="L552" s="264"/>
      <c r="M552" s="264"/>
      <c r="N552" s="264"/>
      <c r="O552" s="264"/>
    </row>
    <row r="553" spans="1:15" ht="13.5" thickBot="1">
      <c r="A553" s="261" t="s">
        <v>121</v>
      </c>
      <c r="B553" s="155" t="s">
        <v>13</v>
      </c>
      <c r="C553" s="34">
        <f aca="true" t="shared" si="63" ref="C553:N553">C554+C568+C578+C598+C632</f>
        <v>7096</v>
      </c>
      <c r="D553" s="34">
        <f t="shared" si="63"/>
        <v>7612</v>
      </c>
      <c r="E553" s="34">
        <f t="shared" si="63"/>
        <v>8767</v>
      </c>
      <c r="F553" s="34">
        <f t="shared" si="63"/>
        <v>6857</v>
      </c>
      <c r="G553" s="34">
        <f t="shared" si="63"/>
        <v>0</v>
      </c>
      <c r="H553" s="34">
        <f t="shared" si="63"/>
        <v>13862</v>
      </c>
      <c r="I553" s="34">
        <f t="shared" si="63"/>
        <v>14552</v>
      </c>
      <c r="J553" s="34">
        <f t="shared" si="63"/>
        <v>13466</v>
      </c>
      <c r="K553" s="34">
        <f t="shared" si="63"/>
        <v>15817</v>
      </c>
      <c r="L553" s="34">
        <f t="shared" si="63"/>
        <v>9833</v>
      </c>
      <c r="M553" s="34">
        <f t="shared" si="63"/>
        <v>8575</v>
      </c>
      <c r="N553" s="34">
        <f t="shared" si="63"/>
        <v>10531</v>
      </c>
      <c r="O553" s="34">
        <f>SUM(C553:N553)</f>
        <v>116968</v>
      </c>
    </row>
    <row r="554" spans="1:15" ht="13.5" customHeight="1" thickBot="1">
      <c r="A554" s="262"/>
      <c r="B554" s="141" t="s">
        <v>118</v>
      </c>
      <c r="C554" s="84">
        <f aca="true" t="shared" si="64" ref="C554:N554">SUM(C555:C567)</f>
        <v>5831</v>
      </c>
      <c r="D554" s="84">
        <f t="shared" si="64"/>
        <v>7612</v>
      </c>
      <c r="E554" s="84">
        <f t="shared" si="64"/>
        <v>8315</v>
      </c>
      <c r="F554" s="84">
        <f t="shared" si="64"/>
        <v>6422</v>
      </c>
      <c r="G554" s="84">
        <f t="shared" si="64"/>
        <v>0</v>
      </c>
      <c r="H554" s="84">
        <f t="shared" si="64"/>
        <v>13862</v>
      </c>
      <c r="I554" s="84">
        <f t="shared" si="64"/>
        <v>14552</v>
      </c>
      <c r="J554" s="84">
        <f t="shared" si="64"/>
        <v>13466</v>
      </c>
      <c r="K554" s="84">
        <f t="shared" si="64"/>
        <v>13977</v>
      </c>
      <c r="L554" s="84">
        <f t="shared" si="64"/>
        <v>9163</v>
      </c>
      <c r="M554" s="84">
        <f t="shared" si="64"/>
        <v>8108</v>
      </c>
      <c r="N554" s="84">
        <f t="shared" si="64"/>
        <v>10531</v>
      </c>
      <c r="O554" s="84">
        <f>SUM(C554:N554)</f>
        <v>111839</v>
      </c>
    </row>
    <row r="555" spans="1:15" ht="12.75">
      <c r="A555" s="262"/>
      <c r="B555" s="142" t="s">
        <v>14</v>
      </c>
      <c r="C555" s="85">
        <v>1464</v>
      </c>
      <c r="D555" s="85">
        <v>1772</v>
      </c>
      <c r="E555" s="85">
        <v>1825</v>
      </c>
      <c r="F555" s="85">
        <v>2145</v>
      </c>
      <c r="G555" s="85"/>
      <c r="H555" s="85">
        <v>1858</v>
      </c>
      <c r="I555" s="85">
        <v>1971</v>
      </c>
      <c r="J555" s="85">
        <v>1806</v>
      </c>
      <c r="K555" s="85">
        <v>2692</v>
      </c>
      <c r="L555" s="85">
        <v>1344</v>
      </c>
      <c r="M555" s="85">
        <v>1567</v>
      </c>
      <c r="N555" s="85">
        <v>1482</v>
      </c>
      <c r="O555" s="86">
        <f aca="true" t="shared" si="65" ref="O555:O573">SUM(C555:N555)</f>
        <v>19926</v>
      </c>
    </row>
    <row r="556" spans="1:15" ht="12.75">
      <c r="A556" s="262"/>
      <c r="B556" s="142" t="s">
        <v>198</v>
      </c>
      <c r="C556" s="85"/>
      <c r="D556" s="85">
        <v>599</v>
      </c>
      <c r="E556" s="85"/>
      <c r="F556" s="85"/>
      <c r="G556" s="85"/>
      <c r="H556" s="85">
        <v>2327</v>
      </c>
      <c r="I556" s="85">
        <v>901</v>
      </c>
      <c r="J556" s="85"/>
      <c r="K556" s="85"/>
      <c r="L556" s="85"/>
      <c r="M556" s="85"/>
      <c r="N556" s="85">
        <v>648</v>
      </c>
      <c r="O556" s="86">
        <v>0</v>
      </c>
    </row>
    <row r="557" spans="1:15" ht="12.75">
      <c r="A557" s="262"/>
      <c r="B557" s="143" t="s">
        <v>51</v>
      </c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8">
        <f t="shared" si="65"/>
        <v>0</v>
      </c>
    </row>
    <row r="558" spans="1:15" ht="12.75">
      <c r="A558" s="262"/>
      <c r="B558" s="143" t="s">
        <v>17</v>
      </c>
      <c r="C558" s="87"/>
      <c r="D558" s="87">
        <v>571</v>
      </c>
      <c r="E558" s="87">
        <v>1098</v>
      </c>
      <c r="F558" s="87">
        <v>1001</v>
      </c>
      <c r="G558" s="87"/>
      <c r="H558" s="87">
        <v>898</v>
      </c>
      <c r="I558" s="87">
        <v>666</v>
      </c>
      <c r="J558" s="87">
        <v>668</v>
      </c>
      <c r="K558" s="87">
        <v>1411</v>
      </c>
      <c r="L558" s="87">
        <v>565</v>
      </c>
      <c r="M558" s="87">
        <v>490</v>
      </c>
      <c r="N558" s="87">
        <v>518</v>
      </c>
      <c r="O558" s="88">
        <f t="shared" si="65"/>
        <v>7886</v>
      </c>
    </row>
    <row r="559" spans="1:15" ht="22.5">
      <c r="A559" s="262"/>
      <c r="B559" s="144" t="s">
        <v>18</v>
      </c>
      <c r="C559" s="87">
        <v>741</v>
      </c>
      <c r="D559" s="87">
        <v>600</v>
      </c>
      <c r="E559" s="87">
        <v>799</v>
      </c>
      <c r="F559" s="87">
        <v>650</v>
      </c>
      <c r="G559" s="87"/>
      <c r="H559" s="87">
        <v>1038</v>
      </c>
      <c r="I559" s="87">
        <v>941</v>
      </c>
      <c r="J559" s="87">
        <v>784</v>
      </c>
      <c r="K559" s="87">
        <v>813</v>
      </c>
      <c r="L559" s="87">
        <v>873</v>
      </c>
      <c r="M559" s="87">
        <v>1424</v>
      </c>
      <c r="N559" s="87">
        <v>1135</v>
      </c>
      <c r="O559" s="88">
        <f t="shared" si="65"/>
        <v>9798</v>
      </c>
    </row>
    <row r="560" spans="1:15" ht="12.75">
      <c r="A560" s="262"/>
      <c r="B560" s="144" t="s">
        <v>19</v>
      </c>
      <c r="C560" s="87">
        <v>577</v>
      </c>
      <c r="D560" s="87">
        <v>977</v>
      </c>
      <c r="E560" s="87">
        <v>814</v>
      </c>
      <c r="F560" s="87">
        <v>451</v>
      </c>
      <c r="G560" s="87"/>
      <c r="H560" s="87">
        <v>934</v>
      </c>
      <c r="I560" s="87">
        <v>4835</v>
      </c>
      <c r="J560" s="87">
        <v>4781</v>
      </c>
      <c r="K560" s="87">
        <v>4102</v>
      </c>
      <c r="L560" s="87">
        <v>2454</v>
      </c>
      <c r="M560" s="87">
        <v>2002</v>
      </c>
      <c r="N560" s="87">
        <v>2583</v>
      </c>
      <c r="O560" s="88">
        <f t="shared" si="65"/>
        <v>24510</v>
      </c>
    </row>
    <row r="561" spans="1:15" ht="12.75">
      <c r="A561" s="262"/>
      <c r="B561" s="143" t="s">
        <v>16</v>
      </c>
      <c r="C561" s="87">
        <v>1177</v>
      </c>
      <c r="D561" s="87">
        <v>1474</v>
      </c>
      <c r="E561" s="87">
        <v>1261</v>
      </c>
      <c r="F561" s="87">
        <v>916</v>
      </c>
      <c r="G561" s="87"/>
      <c r="H561" s="87">
        <v>1323</v>
      </c>
      <c r="I561" s="87">
        <v>1247</v>
      </c>
      <c r="J561" s="87">
        <v>1164</v>
      </c>
      <c r="K561" s="87">
        <v>1249</v>
      </c>
      <c r="L561" s="87">
        <v>1934</v>
      </c>
      <c r="M561" s="87">
        <v>1772</v>
      </c>
      <c r="N561" s="87">
        <v>2202</v>
      </c>
      <c r="O561" s="88">
        <f t="shared" si="65"/>
        <v>15719</v>
      </c>
    </row>
    <row r="562" spans="1:15" ht="12.75">
      <c r="A562" s="262"/>
      <c r="B562" s="145" t="s">
        <v>15</v>
      </c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90">
        <f t="shared" si="65"/>
        <v>0</v>
      </c>
    </row>
    <row r="563" spans="1:15" ht="12.75">
      <c r="A563" s="262"/>
      <c r="B563" s="55" t="s">
        <v>81</v>
      </c>
      <c r="C563" s="89"/>
      <c r="D563" s="89"/>
      <c r="E563" s="89"/>
      <c r="F563" s="89"/>
      <c r="G563" s="89"/>
      <c r="H563" s="89">
        <v>927</v>
      </c>
      <c r="I563" s="89">
        <v>2052</v>
      </c>
      <c r="J563" s="89">
        <v>1738</v>
      </c>
      <c r="K563" s="89"/>
      <c r="L563" s="89"/>
      <c r="M563" s="89"/>
      <c r="N563" s="89"/>
      <c r="O563" s="90"/>
    </row>
    <row r="564" spans="1:15" ht="12.75">
      <c r="A564" s="262"/>
      <c r="B564" s="145" t="s">
        <v>71</v>
      </c>
      <c r="C564" s="89">
        <v>574</v>
      </c>
      <c r="D564" s="89"/>
      <c r="E564" s="89">
        <v>694</v>
      </c>
      <c r="F564" s="89"/>
      <c r="G564" s="89"/>
      <c r="H564" s="89"/>
      <c r="I564" s="89"/>
      <c r="J564" s="89">
        <v>647</v>
      </c>
      <c r="K564" s="89">
        <v>848</v>
      </c>
      <c r="L564" s="89">
        <v>493</v>
      </c>
      <c r="M564" s="89"/>
      <c r="N564" s="89">
        <v>662</v>
      </c>
      <c r="O564" s="90">
        <f t="shared" si="65"/>
        <v>3918</v>
      </c>
    </row>
    <row r="565" spans="1:15" ht="12.75">
      <c r="A565" s="262"/>
      <c r="B565" s="145" t="s">
        <v>122</v>
      </c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90">
        <f t="shared" si="65"/>
        <v>0</v>
      </c>
    </row>
    <row r="566" spans="1:15" ht="12.75">
      <c r="A566" s="262"/>
      <c r="B566" s="145" t="s">
        <v>20</v>
      </c>
      <c r="C566" s="89"/>
      <c r="D566" s="89">
        <v>480</v>
      </c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90"/>
    </row>
    <row r="567" spans="1:15" ht="13.5" thickBot="1">
      <c r="A567" s="262"/>
      <c r="B567" s="145" t="s">
        <v>21</v>
      </c>
      <c r="C567" s="89">
        <v>1298</v>
      </c>
      <c r="D567" s="89">
        <v>1139</v>
      </c>
      <c r="E567" s="89">
        <v>1824</v>
      </c>
      <c r="F567" s="89">
        <v>1259</v>
      </c>
      <c r="G567" s="89"/>
      <c r="H567" s="89">
        <v>4557</v>
      </c>
      <c r="I567" s="89">
        <v>1939</v>
      </c>
      <c r="J567" s="89">
        <v>1878</v>
      </c>
      <c r="K567" s="89">
        <v>2862</v>
      </c>
      <c r="L567" s="89">
        <v>1500</v>
      </c>
      <c r="M567" s="89">
        <v>853</v>
      </c>
      <c r="N567" s="89">
        <v>1301</v>
      </c>
      <c r="O567" s="90">
        <f t="shared" si="65"/>
        <v>20410</v>
      </c>
    </row>
    <row r="568" spans="1:15" ht="13.5" thickBot="1">
      <c r="A568" s="262"/>
      <c r="B568" s="141" t="s">
        <v>59</v>
      </c>
      <c r="C568" s="84">
        <f aca="true" t="shared" si="66" ref="C568:N568">SUM(C569:C577)</f>
        <v>486</v>
      </c>
      <c r="D568" s="84">
        <f t="shared" si="66"/>
        <v>0</v>
      </c>
      <c r="E568" s="84">
        <f t="shared" si="66"/>
        <v>0</v>
      </c>
      <c r="F568" s="84">
        <f t="shared" si="66"/>
        <v>435</v>
      </c>
      <c r="G568" s="84">
        <f t="shared" si="66"/>
        <v>0</v>
      </c>
      <c r="H568" s="84">
        <f t="shared" si="66"/>
        <v>0</v>
      </c>
      <c r="I568" s="84">
        <f t="shared" si="66"/>
        <v>0</v>
      </c>
      <c r="J568" s="84">
        <f t="shared" si="66"/>
        <v>0</v>
      </c>
      <c r="K568" s="84">
        <f t="shared" si="66"/>
        <v>0</v>
      </c>
      <c r="L568" s="84">
        <f t="shared" si="66"/>
        <v>670</v>
      </c>
      <c r="M568" s="84">
        <f t="shared" si="66"/>
        <v>0</v>
      </c>
      <c r="N568" s="84">
        <f t="shared" si="66"/>
        <v>0</v>
      </c>
      <c r="O568" s="84">
        <f t="shared" si="65"/>
        <v>1591</v>
      </c>
    </row>
    <row r="569" spans="1:15" ht="12.75">
      <c r="A569" s="262"/>
      <c r="B569" s="142" t="s">
        <v>93</v>
      </c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6">
        <f t="shared" si="65"/>
        <v>0</v>
      </c>
    </row>
    <row r="570" spans="1:15" ht="12.75">
      <c r="A570" s="262"/>
      <c r="B570" s="142" t="s">
        <v>126</v>
      </c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6">
        <f t="shared" si="65"/>
        <v>0</v>
      </c>
    </row>
    <row r="571" spans="1:15" ht="12.75">
      <c r="A571" s="262"/>
      <c r="B571" s="142" t="s">
        <v>75</v>
      </c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6">
        <f t="shared" si="65"/>
        <v>0</v>
      </c>
    </row>
    <row r="572" spans="1:15" ht="12.75">
      <c r="A572" s="262"/>
      <c r="B572" s="142" t="s">
        <v>127</v>
      </c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6">
        <f t="shared" si="65"/>
        <v>0</v>
      </c>
    </row>
    <row r="573" spans="1:15" ht="12.75">
      <c r="A573" s="262"/>
      <c r="B573" s="142" t="s">
        <v>174</v>
      </c>
      <c r="C573" s="85"/>
      <c r="D573" s="85"/>
      <c r="E573" s="85"/>
      <c r="F573" s="85">
        <v>435</v>
      </c>
      <c r="G573" s="85"/>
      <c r="H573" s="85"/>
      <c r="I573" s="85"/>
      <c r="J573" s="85"/>
      <c r="K573" s="85"/>
      <c r="L573" s="85"/>
      <c r="M573" s="85"/>
      <c r="N573" s="85"/>
      <c r="O573" s="86">
        <f t="shared" si="65"/>
        <v>435</v>
      </c>
    </row>
    <row r="574" spans="1:15" ht="12.75">
      <c r="A574" s="262"/>
      <c r="B574" s="143" t="s">
        <v>77</v>
      </c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8">
        <f>SUM(C574:N574)</f>
        <v>0</v>
      </c>
    </row>
    <row r="575" spans="1:15" ht="12.75">
      <c r="A575" s="262"/>
      <c r="B575" s="143" t="s">
        <v>124</v>
      </c>
      <c r="C575" s="87">
        <v>486</v>
      </c>
      <c r="D575" s="87"/>
      <c r="E575" s="87"/>
      <c r="F575" s="87"/>
      <c r="G575" s="87"/>
      <c r="H575" s="87"/>
      <c r="I575" s="87"/>
      <c r="J575" s="87"/>
      <c r="K575" s="87"/>
      <c r="L575" s="87">
        <v>670</v>
      </c>
      <c r="M575" s="87"/>
      <c r="N575" s="87"/>
      <c r="O575" s="88">
        <f>SUM(C575:N575)</f>
        <v>1156</v>
      </c>
    </row>
    <row r="576" spans="1:15" ht="12.75">
      <c r="A576" s="262"/>
      <c r="B576" s="154" t="s">
        <v>39</v>
      </c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2">
        <f>SUM(C576:N576)</f>
        <v>0</v>
      </c>
    </row>
    <row r="577" spans="1:15" ht="13.5" thickBot="1">
      <c r="A577" s="262"/>
      <c r="B577" s="145" t="s">
        <v>103</v>
      </c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90">
        <f aca="true" t="shared" si="67" ref="O577:O633">SUM(C577:N577)</f>
        <v>0</v>
      </c>
    </row>
    <row r="578" spans="1:15" ht="13.5" thickBot="1">
      <c r="A578" s="262"/>
      <c r="B578" s="146" t="s">
        <v>60</v>
      </c>
      <c r="C578" s="84">
        <f aca="true" t="shared" si="68" ref="C578:N578">SUM(C579:C582)</f>
        <v>0</v>
      </c>
      <c r="D578" s="84">
        <f t="shared" si="68"/>
        <v>0</v>
      </c>
      <c r="E578" s="84">
        <f t="shared" si="68"/>
        <v>0</v>
      </c>
      <c r="F578" s="84">
        <f t="shared" si="68"/>
        <v>0</v>
      </c>
      <c r="G578" s="84">
        <f t="shared" si="68"/>
        <v>0</v>
      </c>
      <c r="H578" s="84">
        <f t="shared" si="68"/>
        <v>0</v>
      </c>
      <c r="I578" s="84">
        <f t="shared" si="68"/>
        <v>0</v>
      </c>
      <c r="J578" s="84">
        <f t="shared" si="68"/>
        <v>0</v>
      </c>
      <c r="K578" s="84">
        <f t="shared" si="68"/>
        <v>0</v>
      </c>
      <c r="L578" s="84">
        <f t="shared" si="68"/>
        <v>0</v>
      </c>
      <c r="M578" s="84">
        <f t="shared" si="68"/>
        <v>0</v>
      </c>
      <c r="N578" s="84">
        <f t="shared" si="68"/>
        <v>0</v>
      </c>
      <c r="O578" s="84">
        <f t="shared" si="67"/>
        <v>0</v>
      </c>
    </row>
    <row r="579" spans="1:15" ht="12.75">
      <c r="A579" s="262"/>
      <c r="B579" s="147" t="s">
        <v>25</v>
      </c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6">
        <f t="shared" si="67"/>
        <v>0</v>
      </c>
    </row>
    <row r="580" spans="1:15" ht="12.75">
      <c r="A580" s="262"/>
      <c r="B580" s="148" t="s">
        <v>24</v>
      </c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8">
        <f t="shared" si="67"/>
        <v>0</v>
      </c>
    </row>
    <row r="581" spans="1:15" ht="12.75">
      <c r="A581" s="262"/>
      <c r="B581" s="148" t="s">
        <v>114</v>
      </c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8">
        <f t="shared" si="67"/>
        <v>0</v>
      </c>
    </row>
    <row r="582" spans="1:15" ht="13.5" thickBot="1">
      <c r="A582" s="262"/>
      <c r="B582" s="149" t="s">
        <v>110</v>
      </c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90">
        <f t="shared" si="67"/>
        <v>0</v>
      </c>
    </row>
    <row r="583" spans="1:15" ht="23.25" thickBot="1">
      <c r="A583" s="262"/>
      <c r="B583" s="150" t="s">
        <v>61</v>
      </c>
      <c r="C583" s="84">
        <f aca="true" t="shared" si="69" ref="C583:N583">SUM(C584:C597)</f>
        <v>0</v>
      </c>
      <c r="D583" s="84">
        <f t="shared" si="69"/>
        <v>0</v>
      </c>
      <c r="E583" s="84">
        <f t="shared" si="69"/>
        <v>0</v>
      </c>
      <c r="F583" s="84">
        <f t="shared" si="69"/>
        <v>0</v>
      </c>
      <c r="G583" s="84">
        <f t="shared" si="69"/>
        <v>0</v>
      </c>
      <c r="H583" s="84">
        <f t="shared" si="69"/>
        <v>0</v>
      </c>
      <c r="I583" s="84">
        <f t="shared" si="69"/>
        <v>0</v>
      </c>
      <c r="J583" s="84">
        <f t="shared" si="69"/>
        <v>0</v>
      </c>
      <c r="K583" s="84">
        <f t="shared" si="69"/>
        <v>0</v>
      </c>
      <c r="L583" s="84">
        <f t="shared" si="69"/>
        <v>0</v>
      </c>
      <c r="M583" s="84">
        <f t="shared" si="69"/>
        <v>0</v>
      </c>
      <c r="N583" s="84">
        <f t="shared" si="69"/>
        <v>0</v>
      </c>
      <c r="O583" s="84">
        <f t="shared" si="67"/>
        <v>0</v>
      </c>
    </row>
    <row r="584" spans="1:15" ht="12.75">
      <c r="A584" s="262"/>
      <c r="B584" s="151" t="s">
        <v>104</v>
      </c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6">
        <f t="shared" si="67"/>
        <v>0</v>
      </c>
    </row>
    <row r="585" spans="1:15" ht="12.75">
      <c r="A585" s="262"/>
      <c r="B585" s="148" t="s">
        <v>107</v>
      </c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8">
        <f t="shared" si="67"/>
        <v>0</v>
      </c>
    </row>
    <row r="586" spans="1:15" ht="12.75">
      <c r="A586" s="262"/>
      <c r="B586" s="148" t="s">
        <v>113</v>
      </c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8">
        <f t="shared" si="67"/>
        <v>0</v>
      </c>
    </row>
    <row r="587" spans="1:15" ht="12.75">
      <c r="A587" s="262"/>
      <c r="B587" s="148" t="s">
        <v>22</v>
      </c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8">
        <f t="shared" si="67"/>
        <v>0</v>
      </c>
    </row>
    <row r="588" spans="1:15" ht="12.75">
      <c r="A588" s="262"/>
      <c r="B588" s="148" t="s">
        <v>74</v>
      </c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8">
        <f t="shared" si="67"/>
        <v>0</v>
      </c>
    </row>
    <row r="589" spans="1:15" ht="12.75">
      <c r="A589" s="262"/>
      <c r="B589" s="148" t="s">
        <v>70</v>
      </c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8">
        <f t="shared" si="67"/>
        <v>0</v>
      </c>
    </row>
    <row r="590" spans="1:15" ht="12.75">
      <c r="A590" s="262"/>
      <c r="B590" s="148" t="s">
        <v>38</v>
      </c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8">
        <f t="shared" si="67"/>
        <v>0</v>
      </c>
    </row>
    <row r="591" spans="1:15" ht="12.75">
      <c r="A591" s="262"/>
      <c r="B591" s="148" t="s">
        <v>69</v>
      </c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8">
        <f t="shared" si="67"/>
        <v>0</v>
      </c>
    </row>
    <row r="592" spans="1:15" ht="12.75">
      <c r="A592" s="262"/>
      <c r="B592" s="148" t="s">
        <v>78</v>
      </c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8">
        <f t="shared" si="67"/>
        <v>0</v>
      </c>
    </row>
    <row r="593" spans="1:15" ht="22.5">
      <c r="A593" s="262"/>
      <c r="B593" s="148" t="s">
        <v>99</v>
      </c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8">
        <f t="shared" si="67"/>
        <v>0</v>
      </c>
    </row>
    <row r="594" spans="1:15" ht="12.75">
      <c r="A594" s="262"/>
      <c r="B594" s="148" t="s">
        <v>79</v>
      </c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8">
        <f t="shared" si="67"/>
        <v>0</v>
      </c>
    </row>
    <row r="595" spans="1:15" ht="12.75">
      <c r="A595" s="262"/>
      <c r="B595" s="148" t="s">
        <v>106</v>
      </c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8">
        <f t="shared" si="67"/>
        <v>0</v>
      </c>
    </row>
    <row r="596" spans="1:15" ht="12.75">
      <c r="A596" s="262"/>
      <c r="B596" s="148" t="s">
        <v>72</v>
      </c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8">
        <f t="shared" si="67"/>
        <v>0</v>
      </c>
    </row>
    <row r="597" spans="1:15" ht="13.5" thickBot="1">
      <c r="A597" s="262"/>
      <c r="B597" s="149" t="s">
        <v>97</v>
      </c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90">
        <f t="shared" si="67"/>
        <v>0</v>
      </c>
    </row>
    <row r="598" spans="1:15" ht="13.5" thickBot="1">
      <c r="A598" s="262"/>
      <c r="B598" s="152" t="s">
        <v>119</v>
      </c>
      <c r="C598" s="84">
        <f aca="true" t="shared" si="70" ref="C598:N598">SUM(C599:C631)</f>
        <v>779</v>
      </c>
      <c r="D598" s="84">
        <f t="shared" si="70"/>
        <v>0</v>
      </c>
      <c r="E598" s="84">
        <f t="shared" si="70"/>
        <v>452</v>
      </c>
      <c r="F598" s="84">
        <f t="shared" si="70"/>
        <v>0</v>
      </c>
      <c r="G598" s="84">
        <f t="shared" si="70"/>
        <v>0</v>
      </c>
      <c r="H598" s="84">
        <f t="shared" si="70"/>
        <v>0</v>
      </c>
      <c r="I598" s="84">
        <f t="shared" si="70"/>
        <v>0</v>
      </c>
      <c r="J598" s="84">
        <f t="shared" si="70"/>
        <v>0</v>
      </c>
      <c r="K598" s="84">
        <f t="shared" si="70"/>
        <v>1840</v>
      </c>
      <c r="L598" s="84">
        <f t="shared" si="70"/>
        <v>0</v>
      </c>
      <c r="M598" s="84">
        <f t="shared" si="70"/>
        <v>467</v>
      </c>
      <c r="N598" s="84">
        <f t="shared" si="70"/>
        <v>0</v>
      </c>
      <c r="O598" s="84">
        <f t="shared" si="67"/>
        <v>3538</v>
      </c>
    </row>
    <row r="599" spans="1:15" ht="12.75">
      <c r="A599" s="262"/>
      <c r="B599" s="151" t="s">
        <v>28</v>
      </c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6">
        <f t="shared" si="67"/>
        <v>0</v>
      </c>
    </row>
    <row r="600" spans="1:15" ht="12.75">
      <c r="A600" s="262"/>
      <c r="B600" s="148" t="s">
        <v>4</v>
      </c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8">
        <f t="shared" si="67"/>
        <v>0</v>
      </c>
    </row>
    <row r="601" spans="1:15" ht="12.75">
      <c r="A601" s="262"/>
      <c r="B601" s="148" t="s">
        <v>27</v>
      </c>
      <c r="C601" s="87"/>
      <c r="D601" s="87"/>
      <c r="E601" s="87"/>
      <c r="F601" s="87"/>
      <c r="G601" s="87"/>
      <c r="H601" s="87"/>
      <c r="I601" s="87"/>
      <c r="J601" s="87"/>
      <c r="K601" s="87">
        <v>1840</v>
      </c>
      <c r="L601" s="87"/>
      <c r="M601" s="87"/>
      <c r="N601" s="87"/>
      <c r="O601" s="88">
        <f t="shared" si="67"/>
        <v>1840</v>
      </c>
    </row>
    <row r="602" spans="1:15" ht="12.75">
      <c r="A602" s="262"/>
      <c r="B602" s="148" t="s">
        <v>31</v>
      </c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8">
        <f t="shared" si="67"/>
        <v>0</v>
      </c>
    </row>
    <row r="603" spans="1:15" ht="22.5">
      <c r="A603" s="262"/>
      <c r="B603" s="148" t="s">
        <v>96</v>
      </c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8">
        <f t="shared" si="67"/>
        <v>0</v>
      </c>
    </row>
    <row r="604" spans="1:15" ht="12.75">
      <c r="A604" s="262"/>
      <c r="B604" s="148" t="s">
        <v>95</v>
      </c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8">
        <f t="shared" si="67"/>
        <v>0</v>
      </c>
    </row>
    <row r="605" spans="1:15" ht="12.75">
      <c r="A605" s="262"/>
      <c r="B605" s="148" t="s">
        <v>115</v>
      </c>
      <c r="C605" s="87">
        <v>779</v>
      </c>
      <c r="D605" s="87"/>
      <c r="E605" s="87"/>
      <c r="F605" s="87"/>
      <c r="G605" s="87"/>
      <c r="H605" s="87"/>
      <c r="I605" s="87"/>
      <c r="J605" s="87"/>
      <c r="K605" s="87"/>
      <c r="L605" s="87"/>
      <c r="M605" s="87">
        <v>467</v>
      </c>
      <c r="N605" s="87"/>
      <c r="O605" s="88">
        <f t="shared" si="67"/>
        <v>1246</v>
      </c>
    </row>
    <row r="606" spans="1:15" ht="12.75">
      <c r="A606" s="262"/>
      <c r="B606" s="148" t="s">
        <v>32</v>
      </c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8">
        <f t="shared" si="67"/>
        <v>0</v>
      </c>
    </row>
    <row r="607" spans="1:15" ht="12.75">
      <c r="A607" s="262"/>
      <c r="B607" s="148" t="s">
        <v>33</v>
      </c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8">
        <f t="shared" si="67"/>
        <v>0</v>
      </c>
    </row>
    <row r="608" spans="1:15" ht="12.75">
      <c r="A608" s="262"/>
      <c r="B608" s="148" t="s">
        <v>105</v>
      </c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8">
        <f t="shared" si="67"/>
        <v>0</v>
      </c>
    </row>
    <row r="609" spans="1:15" ht="12.75">
      <c r="A609" s="262"/>
      <c r="B609" s="148" t="s">
        <v>29</v>
      </c>
      <c r="C609" s="87"/>
      <c r="D609" s="87"/>
      <c r="E609" s="87">
        <v>452</v>
      </c>
      <c r="F609" s="87"/>
      <c r="G609" s="87"/>
      <c r="H609" s="87"/>
      <c r="I609" s="87"/>
      <c r="J609" s="87"/>
      <c r="K609" s="87"/>
      <c r="L609" s="87"/>
      <c r="M609" s="87"/>
      <c r="N609" s="87"/>
      <c r="O609" s="88">
        <f t="shared" si="67"/>
        <v>452</v>
      </c>
    </row>
    <row r="610" spans="1:15" ht="12.75">
      <c r="A610" s="262"/>
      <c r="B610" s="148" t="s">
        <v>37</v>
      </c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8">
        <f t="shared" si="67"/>
        <v>0</v>
      </c>
    </row>
    <row r="611" spans="1:15" ht="12.75">
      <c r="A611" s="262"/>
      <c r="B611" s="148" t="s">
        <v>111</v>
      </c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8">
        <f t="shared" si="67"/>
        <v>0</v>
      </c>
    </row>
    <row r="612" spans="1:15" ht="12.75">
      <c r="A612" s="262"/>
      <c r="B612" s="148" t="s">
        <v>94</v>
      </c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8">
        <f t="shared" si="67"/>
        <v>0</v>
      </c>
    </row>
    <row r="613" spans="1:15" ht="12.75">
      <c r="A613" s="262"/>
      <c r="B613" s="148" t="s">
        <v>30</v>
      </c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8">
        <f t="shared" si="67"/>
        <v>0</v>
      </c>
    </row>
    <row r="614" spans="1:15" ht="12.75">
      <c r="A614" s="262"/>
      <c r="B614" s="148" t="s">
        <v>82</v>
      </c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8">
        <f t="shared" si="67"/>
        <v>0</v>
      </c>
    </row>
    <row r="615" spans="1:15" ht="12.75">
      <c r="A615" s="262"/>
      <c r="B615" s="148" t="s">
        <v>116</v>
      </c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8">
        <f t="shared" si="67"/>
        <v>0</v>
      </c>
    </row>
    <row r="616" spans="1:15" ht="12.75">
      <c r="A616" s="262"/>
      <c r="B616" s="148" t="s">
        <v>109</v>
      </c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8">
        <f t="shared" si="67"/>
        <v>0</v>
      </c>
    </row>
    <row r="617" spans="1:15" ht="12.75">
      <c r="A617" s="262"/>
      <c r="B617" s="148" t="s">
        <v>65</v>
      </c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8">
        <f t="shared" si="67"/>
        <v>0</v>
      </c>
    </row>
    <row r="618" spans="1:15" ht="12.75">
      <c r="A618" s="262"/>
      <c r="B618" s="148" t="s">
        <v>112</v>
      </c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8">
        <f t="shared" si="67"/>
        <v>0</v>
      </c>
    </row>
    <row r="619" spans="1:15" ht="12.75">
      <c r="A619" s="262"/>
      <c r="B619" s="148" t="s">
        <v>67</v>
      </c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8">
        <f t="shared" si="67"/>
        <v>0</v>
      </c>
    </row>
    <row r="620" spans="1:15" ht="12.75">
      <c r="A620" s="262"/>
      <c r="B620" s="148" t="s">
        <v>34</v>
      </c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8">
        <f t="shared" si="67"/>
        <v>0</v>
      </c>
    </row>
    <row r="621" spans="1:15" ht="12.75">
      <c r="A621" s="262"/>
      <c r="B621" s="148" t="s">
        <v>98</v>
      </c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8">
        <f t="shared" si="67"/>
        <v>0</v>
      </c>
    </row>
    <row r="622" spans="1:15" ht="12.75">
      <c r="A622" s="262"/>
      <c r="B622" s="148" t="s">
        <v>68</v>
      </c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8">
        <f t="shared" si="67"/>
        <v>0</v>
      </c>
    </row>
    <row r="623" spans="1:15" ht="12.75">
      <c r="A623" s="262"/>
      <c r="B623" s="148" t="s">
        <v>83</v>
      </c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8">
        <f t="shared" si="67"/>
        <v>0</v>
      </c>
    </row>
    <row r="624" spans="1:15" ht="12.75">
      <c r="A624" s="262"/>
      <c r="B624" s="148" t="s">
        <v>35</v>
      </c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8">
        <f t="shared" si="67"/>
        <v>0</v>
      </c>
    </row>
    <row r="625" spans="1:15" ht="12.75">
      <c r="A625" s="262"/>
      <c r="B625" s="148" t="s">
        <v>100</v>
      </c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8">
        <f t="shared" si="67"/>
        <v>0</v>
      </c>
    </row>
    <row r="626" spans="1:15" ht="12.75">
      <c r="A626" s="262"/>
      <c r="B626" s="148" t="s">
        <v>101</v>
      </c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8">
        <f t="shared" si="67"/>
        <v>0</v>
      </c>
    </row>
    <row r="627" spans="1:15" ht="12.75">
      <c r="A627" s="262"/>
      <c r="B627" s="148" t="s">
        <v>102</v>
      </c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8">
        <f t="shared" si="67"/>
        <v>0</v>
      </c>
    </row>
    <row r="628" spans="1:15" ht="12.75">
      <c r="A628" s="262"/>
      <c r="B628" s="148" t="s">
        <v>80</v>
      </c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8">
        <f t="shared" si="67"/>
        <v>0</v>
      </c>
    </row>
    <row r="629" spans="1:15" ht="12.75">
      <c r="A629" s="262"/>
      <c r="B629" s="148" t="s">
        <v>36</v>
      </c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8">
        <f t="shared" si="67"/>
        <v>0</v>
      </c>
    </row>
    <row r="630" spans="1:15" ht="12.75">
      <c r="A630" s="262"/>
      <c r="B630" s="148" t="s">
        <v>23</v>
      </c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8">
        <f t="shared" si="67"/>
        <v>0</v>
      </c>
    </row>
    <row r="631" spans="1:15" ht="13.5" thickBot="1">
      <c r="A631" s="262"/>
      <c r="B631" s="149" t="s">
        <v>50</v>
      </c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90">
        <f t="shared" si="67"/>
        <v>0</v>
      </c>
    </row>
    <row r="632" spans="1:15" ht="13.5" thickBot="1">
      <c r="A632" s="262"/>
      <c r="B632" s="141" t="s">
        <v>120</v>
      </c>
      <c r="C632" s="84">
        <f aca="true" t="shared" si="71" ref="C632:N632">SUM(C633)</f>
        <v>0</v>
      </c>
      <c r="D632" s="84">
        <f t="shared" si="71"/>
        <v>0</v>
      </c>
      <c r="E632" s="84">
        <f t="shared" si="71"/>
        <v>0</v>
      </c>
      <c r="F632" s="84">
        <f t="shared" si="71"/>
        <v>0</v>
      </c>
      <c r="G632" s="84">
        <f t="shared" si="71"/>
        <v>0</v>
      </c>
      <c r="H632" s="84">
        <f t="shared" si="71"/>
        <v>0</v>
      </c>
      <c r="I632" s="84">
        <f t="shared" si="71"/>
        <v>0</v>
      </c>
      <c r="J632" s="84">
        <f t="shared" si="71"/>
        <v>0</v>
      </c>
      <c r="K632" s="84">
        <f t="shared" si="71"/>
        <v>0</v>
      </c>
      <c r="L632" s="84">
        <f t="shared" si="71"/>
        <v>0</v>
      </c>
      <c r="M632" s="84">
        <f t="shared" si="71"/>
        <v>0</v>
      </c>
      <c r="N632" s="84">
        <f t="shared" si="71"/>
        <v>0</v>
      </c>
      <c r="O632" s="84">
        <f t="shared" si="67"/>
        <v>0</v>
      </c>
    </row>
    <row r="633" spans="1:15" ht="13.5" thickBot="1">
      <c r="A633" s="263"/>
      <c r="B633" s="153" t="s">
        <v>26</v>
      </c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4">
        <f t="shared" si="67"/>
        <v>0</v>
      </c>
    </row>
    <row r="634" spans="1:15" ht="14.25" thickBot="1">
      <c r="A634" s="264" t="s">
        <v>86</v>
      </c>
      <c r="B634" s="264"/>
      <c r="C634" s="264"/>
      <c r="D634" s="264"/>
      <c r="E634" s="264"/>
      <c r="F634" s="264"/>
      <c r="G634" s="264"/>
      <c r="H634" s="264"/>
      <c r="I634" s="264"/>
      <c r="J634" s="264"/>
      <c r="K634" s="264"/>
      <c r="L634" s="264"/>
      <c r="M634" s="265"/>
      <c r="N634" s="266"/>
      <c r="O634" s="265"/>
    </row>
    <row r="635" spans="1:15" ht="14.25" customHeight="1" thickBot="1">
      <c r="A635" s="261" t="s">
        <v>121</v>
      </c>
      <c r="B635" s="140" t="s">
        <v>13</v>
      </c>
      <c r="C635" s="34">
        <f aca="true" t="shared" si="72" ref="C635:N635">C636+C646+C656+C677+C711</f>
        <v>4819</v>
      </c>
      <c r="D635" s="34">
        <f t="shared" si="72"/>
        <v>5756</v>
      </c>
      <c r="E635" s="34">
        <f t="shared" si="72"/>
        <v>6971</v>
      </c>
      <c r="F635" s="34">
        <f t="shared" si="72"/>
        <v>7158</v>
      </c>
      <c r="G635" s="34">
        <f t="shared" si="72"/>
        <v>0</v>
      </c>
      <c r="H635" s="34">
        <f t="shared" si="72"/>
        <v>6301</v>
      </c>
      <c r="I635" s="34">
        <f t="shared" si="72"/>
        <v>6022</v>
      </c>
      <c r="J635" s="34">
        <f t="shared" si="72"/>
        <v>5981</v>
      </c>
      <c r="K635" s="34">
        <f t="shared" si="72"/>
        <v>7123</v>
      </c>
      <c r="L635" s="34">
        <f t="shared" si="72"/>
        <v>6733</v>
      </c>
      <c r="M635" s="34">
        <f t="shared" si="72"/>
        <v>7013</v>
      </c>
      <c r="N635" s="34">
        <f t="shared" si="72"/>
        <v>8055</v>
      </c>
      <c r="O635" s="34">
        <f>SUM(C635:N635)</f>
        <v>71932</v>
      </c>
    </row>
    <row r="636" spans="1:15" ht="13.5" customHeight="1" thickBot="1">
      <c r="A636" s="262"/>
      <c r="B636" s="141" t="s">
        <v>118</v>
      </c>
      <c r="C636" s="84">
        <f aca="true" t="shared" si="73" ref="C636:N636">SUM(C637:C645)</f>
        <v>3371</v>
      </c>
      <c r="D636" s="84">
        <f t="shared" si="73"/>
        <v>5228</v>
      </c>
      <c r="E636" s="84">
        <f t="shared" si="73"/>
        <v>5525</v>
      </c>
      <c r="F636" s="84">
        <f t="shared" si="73"/>
        <v>5604</v>
      </c>
      <c r="G636" s="84">
        <f t="shared" si="73"/>
        <v>0</v>
      </c>
      <c r="H636" s="84">
        <f t="shared" si="73"/>
        <v>4379</v>
      </c>
      <c r="I636" s="84">
        <f t="shared" si="73"/>
        <v>4911</v>
      </c>
      <c r="J636" s="84">
        <f t="shared" si="73"/>
        <v>4749</v>
      </c>
      <c r="K636" s="84">
        <f t="shared" si="73"/>
        <v>6441</v>
      </c>
      <c r="L636" s="84">
        <f t="shared" si="73"/>
        <v>6253</v>
      </c>
      <c r="M636" s="84">
        <f t="shared" si="73"/>
        <v>5060</v>
      </c>
      <c r="N636" s="84">
        <f t="shared" si="73"/>
        <v>6775</v>
      </c>
      <c r="O636" s="84">
        <f>SUM(C636:N636)</f>
        <v>58296</v>
      </c>
    </row>
    <row r="637" spans="1:15" ht="12.75">
      <c r="A637" s="262"/>
      <c r="B637" s="142" t="s">
        <v>14</v>
      </c>
      <c r="C637" s="85">
        <v>888</v>
      </c>
      <c r="D637" s="85">
        <v>1978</v>
      </c>
      <c r="E637" s="85">
        <v>1678</v>
      </c>
      <c r="F637" s="85">
        <v>2200</v>
      </c>
      <c r="G637" s="85"/>
      <c r="H637" s="85">
        <v>1296</v>
      </c>
      <c r="I637" s="85">
        <v>1551</v>
      </c>
      <c r="J637" s="85">
        <v>1102</v>
      </c>
      <c r="K637" s="85">
        <v>1954</v>
      </c>
      <c r="L637" s="85">
        <v>1804</v>
      </c>
      <c r="M637" s="85">
        <v>1931</v>
      </c>
      <c r="N637" s="85">
        <v>3483</v>
      </c>
      <c r="O637" s="86">
        <f aca="true" t="shared" si="74" ref="O637:O650">SUM(C637:N637)</f>
        <v>19865</v>
      </c>
    </row>
    <row r="638" spans="1:15" ht="12.75">
      <c r="A638" s="262"/>
      <c r="B638" s="143" t="s">
        <v>51</v>
      </c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8">
        <f t="shared" si="74"/>
        <v>0</v>
      </c>
    </row>
    <row r="639" spans="1:15" ht="12.75">
      <c r="A639" s="262"/>
      <c r="B639" s="143" t="s">
        <v>17</v>
      </c>
      <c r="C639" s="87">
        <v>302</v>
      </c>
      <c r="D639" s="87">
        <v>239</v>
      </c>
      <c r="E639" s="87">
        <v>600</v>
      </c>
      <c r="F639" s="87"/>
      <c r="G639" s="87"/>
      <c r="H639" s="87"/>
      <c r="I639" s="87"/>
      <c r="J639" s="87">
        <v>442</v>
      </c>
      <c r="K639" s="87">
        <v>479</v>
      </c>
      <c r="L639" s="87">
        <v>413</v>
      </c>
      <c r="M639" s="87"/>
      <c r="N639" s="87"/>
      <c r="O639" s="88">
        <f t="shared" si="74"/>
        <v>2475</v>
      </c>
    </row>
    <row r="640" spans="1:15" ht="22.5">
      <c r="A640" s="262"/>
      <c r="B640" s="144" t="s">
        <v>18</v>
      </c>
      <c r="C640" s="87">
        <v>1401</v>
      </c>
      <c r="D640" s="87">
        <v>1252</v>
      </c>
      <c r="E640" s="87">
        <v>1860</v>
      </c>
      <c r="F640" s="87">
        <v>1992</v>
      </c>
      <c r="G640" s="87"/>
      <c r="H640" s="87">
        <v>1418</v>
      </c>
      <c r="I640" s="87">
        <v>1432</v>
      </c>
      <c r="J640" s="87">
        <v>2029</v>
      </c>
      <c r="K640" s="87">
        <v>2084</v>
      </c>
      <c r="L640" s="87">
        <v>1842</v>
      </c>
      <c r="M640" s="87">
        <v>1497</v>
      </c>
      <c r="N640" s="87">
        <v>1467</v>
      </c>
      <c r="O640" s="88">
        <f t="shared" si="74"/>
        <v>18274</v>
      </c>
    </row>
    <row r="641" spans="1:15" ht="12.75">
      <c r="A641" s="262"/>
      <c r="B641" s="144" t="s">
        <v>19</v>
      </c>
      <c r="C641" s="87"/>
      <c r="D641" s="87"/>
      <c r="E641" s="87"/>
      <c r="F641" s="87"/>
      <c r="G641" s="87"/>
      <c r="H641" s="87"/>
      <c r="I641" s="87"/>
      <c r="J641" s="87"/>
      <c r="K641" s="87">
        <v>323</v>
      </c>
      <c r="L641" s="87">
        <v>598</v>
      </c>
      <c r="M641" s="87">
        <v>405</v>
      </c>
      <c r="N641" s="87">
        <v>413</v>
      </c>
      <c r="O641" s="88">
        <f t="shared" si="74"/>
        <v>1739</v>
      </c>
    </row>
    <row r="642" spans="1:15" ht="12.75">
      <c r="A642" s="262"/>
      <c r="B642" s="143" t="s">
        <v>16</v>
      </c>
      <c r="C642" s="87"/>
      <c r="D642" s="87">
        <v>320</v>
      </c>
      <c r="E642" s="87"/>
      <c r="F642" s="87"/>
      <c r="G642" s="87"/>
      <c r="H642" s="87">
        <v>354</v>
      </c>
      <c r="I642" s="87">
        <v>692</v>
      </c>
      <c r="J642" s="87"/>
      <c r="K642" s="87"/>
      <c r="L642" s="87">
        <v>704</v>
      </c>
      <c r="M642" s="87">
        <v>592</v>
      </c>
      <c r="N642" s="87">
        <v>460</v>
      </c>
      <c r="O642" s="88">
        <f t="shared" si="74"/>
        <v>3122</v>
      </c>
    </row>
    <row r="643" spans="1:15" ht="12.75">
      <c r="A643" s="262"/>
      <c r="B643" s="145" t="s">
        <v>15</v>
      </c>
      <c r="C643" s="89">
        <v>206</v>
      </c>
      <c r="D643" s="89">
        <v>471</v>
      </c>
      <c r="E643" s="89">
        <v>483</v>
      </c>
      <c r="F643" s="89">
        <v>466</v>
      </c>
      <c r="G643" s="89"/>
      <c r="H643" s="89">
        <v>621</v>
      </c>
      <c r="I643" s="89">
        <v>729</v>
      </c>
      <c r="J643" s="89">
        <v>599</v>
      </c>
      <c r="K643" s="89">
        <v>740</v>
      </c>
      <c r="L643" s="89">
        <v>524</v>
      </c>
      <c r="M643" s="89">
        <v>635</v>
      </c>
      <c r="N643" s="89">
        <v>652</v>
      </c>
      <c r="O643" s="90">
        <f t="shared" si="74"/>
        <v>6126</v>
      </c>
    </row>
    <row r="644" spans="1:15" ht="12.75">
      <c r="A644" s="262"/>
      <c r="B644" s="145" t="s">
        <v>122</v>
      </c>
      <c r="C644" s="89"/>
      <c r="D644" s="89">
        <v>486</v>
      </c>
      <c r="E644" s="89">
        <v>904</v>
      </c>
      <c r="F644" s="89">
        <v>462</v>
      </c>
      <c r="G644" s="89"/>
      <c r="H644" s="89"/>
      <c r="I644" s="89">
        <v>507</v>
      </c>
      <c r="J644" s="89">
        <v>577</v>
      </c>
      <c r="K644" s="89">
        <v>477</v>
      </c>
      <c r="L644" s="89">
        <v>368</v>
      </c>
      <c r="M644" s="89"/>
      <c r="N644" s="89">
        <v>300</v>
      </c>
      <c r="O644" s="90">
        <f t="shared" si="74"/>
        <v>4081</v>
      </c>
    </row>
    <row r="645" spans="1:15" ht="13.5" thickBot="1">
      <c r="A645" s="262"/>
      <c r="B645" s="145" t="s">
        <v>21</v>
      </c>
      <c r="C645" s="89">
        <v>574</v>
      </c>
      <c r="D645" s="89">
        <v>482</v>
      </c>
      <c r="E645" s="89"/>
      <c r="F645" s="89">
        <v>484</v>
      </c>
      <c r="G645" s="89"/>
      <c r="H645" s="89">
        <v>690</v>
      </c>
      <c r="I645" s="89"/>
      <c r="J645" s="89"/>
      <c r="K645" s="89">
        <v>384</v>
      </c>
      <c r="L645" s="89"/>
      <c r="M645" s="89"/>
      <c r="N645" s="89"/>
      <c r="O645" s="90">
        <f t="shared" si="74"/>
        <v>2614</v>
      </c>
    </row>
    <row r="646" spans="1:15" ht="13.5" thickBot="1">
      <c r="A646" s="262"/>
      <c r="B646" s="141" t="s">
        <v>59</v>
      </c>
      <c r="C646" s="84">
        <f aca="true" t="shared" si="75" ref="C646:N646">SUM(C647:C655)</f>
        <v>0</v>
      </c>
      <c r="D646" s="84">
        <f t="shared" si="75"/>
        <v>0</v>
      </c>
      <c r="E646" s="84">
        <f t="shared" si="75"/>
        <v>410</v>
      </c>
      <c r="F646" s="84">
        <f t="shared" si="75"/>
        <v>0</v>
      </c>
      <c r="G646" s="84">
        <f t="shared" si="75"/>
        <v>0</v>
      </c>
      <c r="H646" s="84">
        <f t="shared" si="75"/>
        <v>0</v>
      </c>
      <c r="I646" s="84">
        <f t="shared" si="75"/>
        <v>0</v>
      </c>
      <c r="J646" s="84">
        <f t="shared" si="75"/>
        <v>0</v>
      </c>
      <c r="K646" s="84">
        <f t="shared" si="75"/>
        <v>0</v>
      </c>
      <c r="L646" s="84">
        <f t="shared" si="75"/>
        <v>0</v>
      </c>
      <c r="M646" s="84">
        <f t="shared" si="75"/>
        <v>0</v>
      </c>
      <c r="N646" s="84">
        <f t="shared" si="75"/>
        <v>0</v>
      </c>
      <c r="O646" s="84">
        <f t="shared" si="74"/>
        <v>410</v>
      </c>
    </row>
    <row r="647" spans="1:15" ht="12.75">
      <c r="A647" s="262"/>
      <c r="B647" s="142" t="s">
        <v>93</v>
      </c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6">
        <f t="shared" si="74"/>
        <v>0</v>
      </c>
    </row>
    <row r="648" spans="1:15" ht="12.75">
      <c r="A648" s="262"/>
      <c r="B648" s="142" t="s">
        <v>126</v>
      </c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6">
        <f t="shared" si="74"/>
        <v>0</v>
      </c>
    </row>
    <row r="649" spans="1:15" ht="12.75">
      <c r="A649" s="262"/>
      <c r="B649" s="142" t="s">
        <v>75</v>
      </c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6">
        <f t="shared" si="74"/>
        <v>0</v>
      </c>
    </row>
    <row r="650" spans="1:15" ht="12.75">
      <c r="A650" s="262"/>
      <c r="B650" s="142" t="s">
        <v>127</v>
      </c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6">
        <f t="shared" si="74"/>
        <v>0</v>
      </c>
    </row>
    <row r="651" spans="1:15" ht="12.75">
      <c r="A651" s="262"/>
      <c r="B651" s="142" t="s">
        <v>195</v>
      </c>
      <c r="C651" s="85"/>
      <c r="D651" s="85"/>
      <c r="E651" s="85">
        <v>410</v>
      </c>
      <c r="F651" s="85"/>
      <c r="G651" s="85"/>
      <c r="H651" s="85"/>
      <c r="I651" s="85"/>
      <c r="J651" s="85"/>
      <c r="K651" s="85"/>
      <c r="L651" s="85"/>
      <c r="M651" s="85"/>
      <c r="N651" s="85"/>
      <c r="O651" s="86"/>
    </row>
    <row r="652" spans="1:15" ht="12.75">
      <c r="A652" s="262"/>
      <c r="B652" s="143" t="s">
        <v>77</v>
      </c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8">
        <f>SUM(C652:N652)</f>
        <v>0</v>
      </c>
    </row>
    <row r="653" spans="1:15" ht="12.75">
      <c r="A653" s="262"/>
      <c r="B653" s="143" t="s">
        <v>124</v>
      </c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8">
        <f>SUM(C653:N653)</f>
        <v>0</v>
      </c>
    </row>
    <row r="654" spans="1:15" ht="12.75">
      <c r="A654" s="262"/>
      <c r="B654" s="154" t="s">
        <v>39</v>
      </c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2">
        <f>SUM(C654:N654)</f>
        <v>0</v>
      </c>
    </row>
    <row r="655" spans="1:15" ht="13.5" thickBot="1">
      <c r="A655" s="262"/>
      <c r="B655" s="145" t="s">
        <v>103</v>
      </c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90">
        <f aca="true" t="shared" si="76" ref="O655:O712">SUM(C655:N655)</f>
        <v>0</v>
      </c>
    </row>
    <row r="656" spans="1:15" ht="13.5" thickBot="1">
      <c r="A656" s="262"/>
      <c r="B656" s="146" t="s">
        <v>60</v>
      </c>
      <c r="C656" s="84">
        <f aca="true" t="shared" si="77" ref="C656:N656">SUM(C657:C661)</f>
        <v>0</v>
      </c>
      <c r="D656" s="84">
        <f t="shared" si="77"/>
        <v>0</v>
      </c>
      <c r="E656" s="84">
        <f t="shared" si="77"/>
        <v>560</v>
      </c>
      <c r="F656" s="84">
        <f t="shared" si="77"/>
        <v>621</v>
      </c>
      <c r="G656" s="84">
        <f t="shared" si="77"/>
        <v>0</v>
      </c>
      <c r="H656" s="84">
        <f t="shared" si="77"/>
        <v>0</v>
      </c>
      <c r="I656" s="84">
        <f t="shared" si="77"/>
        <v>0</v>
      </c>
      <c r="J656" s="84">
        <f t="shared" si="77"/>
        <v>0</v>
      </c>
      <c r="K656" s="84">
        <f t="shared" si="77"/>
        <v>0</v>
      </c>
      <c r="L656" s="84">
        <f t="shared" si="77"/>
        <v>0</v>
      </c>
      <c r="M656" s="84">
        <f t="shared" si="77"/>
        <v>0</v>
      </c>
      <c r="N656" s="84">
        <f t="shared" si="77"/>
        <v>0</v>
      </c>
      <c r="O656" s="84">
        <f t="shared" si="76"/>
        <v>1181</v>
      </c>
    </row>
    <row r="657" spans="1:15" ht="12.75">
      <c r="A657" s="262"/>
      <c r="B657" s="147" t="s">
        <v>25</v>
      </c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6">
        <f t="shared" si="76"/>
        <v>0</v>
      </c>
    </row>
    <row r="658" spans="1:15" ht="12.75">
      <c r="A658" s="262"/>
      <c r="B658" s="148" t="s">
        <v>24</v>
      </c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8">
        <f t="shared" si="76"/>
        <v>0</v>
      </c>
    </row>
    <row r="659" spans="1:15" ht="12.75">
      <c r="A659" s="262"/>
      <c r="B659" s="148" t="s">
        <v>114</v>
      </c>
      <c r="C659" s="87"/>
      <c r="D659" s="87"/>
      <c r="E659" s="87">
        <v>560</v>
      </c>
      <c r="F659" s="87">
        <v>621</v>
      </c>
      <c r="G659" s="87"/>
      <c r="H659" s="87"/>
      <c r="I659" s="87"/>
      <c r="J659" s="87"/>
      <c r="K659" s="87"/>
      <c r="L659" s="87"/>
      <c r="M659" s="87"/>
      <c r="N659" s="87"/>
      <c r="O659" s="88">
        <f t="shared" si="76"/>
        <v>1181</v>
      </c>
    </row>
    <row r="660" spans="1:15" ht="12.75">
      <c r="A660" s="262"/>
      <c r="B660" s="156" t="s">
        <v>199</v>
      </c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90"/>
    </row>
    <row r="661" spans="1:15" ht="13.5" thickBot="1">
      <c r="A661" s="262"/>
      <c r="B661" s="149" t="s">
        <v>110</v>
      </c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90">
        <f t="shared" si="76"/>
        <v>0</v>
      </c>
    </row>
    <row r="662" spans="1:15" ht="23.25" thickBot="1">
      <c r="A662" s="262"/>
      <c r="B662" s="150" t="s">
        <v>61</v>
      </c>
      <c r="C662" s="84">
        <f aca="true" t="shared" si="78" ref="C662:N662">SUM(C663:C676)</f>
        <v>0</v>
      </c>
      <c r="D662" s="84">
        <f t="shared" si="78"/>
        <v>0</v>
      </c>
      <c r="E662" s="84">
        <f t="shared" si="78"/>
        <v>0</v>
      </c>
      <c r="F662" s="84">
        <f t="shared" si="78"/>
        <v>0</v>
      </c>
      <c r="G662" s="84">
        <f t="shared" si="78"/>
        <v>0</v>
      </c>
      <c r="H662" s="84">
        <f t="shared" si="78"/>
        <v>0</v>
      </c>
      <c r="I662" s="84">
        <f t="shared" si="78"/>
        <v>0</v>
      </c>
      <c r="J662" s="84">
        <f t="shared" si="78"/>
        <v>0</v>
      </c>
      <c r="K662" s="84">
        <f t="shared" si="78"/>
        <v>0</v>
      </c>
      <c r="L662" s="84">
        <f t="shared" si="78"/>
        <v>0</v>
      </c>
      <c r="M662" s="84">
        <f t="shared" si="78"/>
        <v>0</v>
      </c>
      <c r="N662" s="84">
        <f t="shared" si="78"/>
        <v>0</v>
      </c>
      <c r="O662" s="84">
        <f t="shared" si="76"/>
        <v>0</v>
      </c>
    </row>
    <row r="663" spans="1:15" ht="12.75">
      <c r="A663" s="262"/>
      <c r="B663" s="151" t="s">
        <v>104</v>
      </c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6">
        <f t="shared" si="76"/>
        <v>0</v>
      </c>
    </row>
    <row r="664" spans="1:15" ht="12.75">
      <c r="A664" s="262"/>
      <c r="B664" s="148" t="s">
        <v>107</v>
      </c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8">
        <f t="shared" si="76"/>
        <v>0</v>
      </c>
    </row>
    <row r="665" spans="1:15" ht="12.75">
      <c r="A665" s="262"/>
      <c r="B665" s="148" t="s">
        <v>113</v>
      </c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8">
        <f t="shared" si="76"/>
        <v>0</v>
      </c>
    </row>
    <row r="666" spans="1:15" ht="12.75">
      <c r="A666" s="262"/>
      <c r="B666" s="148" t="s">
        <v>22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8">
        <f t="shared" si="76"/>
        <v>0</v>
      </c>
    </row>
    <row r="667" spans="1:15" ht="12.75">
      <c r="A667" s="262"/>
      <c r="B667" s="148" t="s">
        <v>74</v>
      </c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8">
        <f t="shared" si="76"/>
        <v>0</v>
      </c>
    </row>
    <row r="668" spans="1:15" ht="12.75">
      <c r="A668" s="262"/>
      <c r="B668" s="148" t="s">
        <v>70</v>
      </c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8">
        <f t="shared" si="76"/>
        <v>0</v>
      </c>
    </row>
    <row r="669" spans="1:15" ht="12.75">
      <c r="A669" s="262"/>
      <c r="B669" s="148" t="s">
        <v>38</v>
      </c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8">
        <f t="shared" si="76"/>
        <v>0</v>
      </c>
    </row>
    <row r="670" spans="1:15" ht="12.75">
      <c r="A670" s="262"/>
      <c r="B670" s="148" t="s">
        <v>69</v>
      </c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8">
        <f t="shared" si="76"/>
        <v>0</v>
      </c>
    </row>
    <row r="671" spans="1:15" ht="12.75">
      <c r="A671" s="262"/>
      <c r="B671" s="148" t="s">
        <v>78</v>
      </c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8">
        <f t="shared" si="76"/>
        <v>0</v>
      </c>
    </row>
    <row r="672" spans="1:15" ht="22.5">
      <c r="A672" s="262"/>
      <c r="B672" s="148" t="s">
        <v>99</v>
      </c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8">
        <f t="shared" si="76"/>
        <v>0</v>
      </c>
    </row>
    <row r="673" spans="1:15" ht="12.75">
      <c r="A673" s="262"/>
      <c r="B673" s="148" t="s">
        <v>79</v>
      </c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8">
        <f t="shared" si="76"/>
        <v>0</v>
      </c>
    </row>
    <row r="674" spans="1:15" ht="12.75">
      <c r="A674" s="262"/>
      <c r="B674" s="148" t="s">
        <v>106</v>
      </c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8">
        <f t="shared" si="76"/>
        <v>0</v>
      </c>
    </row>
    <row r="675" spans="1:15" ht="12.75">
      <c r="A675" s="262"/>
      <c r="B675" s="148" t="s">
        <v>72</v>
      </c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8">
        <f t="shared" si="76"/>
        <v>0</v>
      </c>
    </row>
    <row r="676" spans="1:15" ht="13.5" thickBot="1">
      <c r="A676" s="262"/>
      <c r="B676" s="149" t="s">
        <v>97</v>
      </c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90">
        <f t="shared" si="76"/>
        <v>0</v>
      </c>
    </row>
    <row r="677" spans="1:15" ht="13.5" thickBot="1">
      <c r="A677" s="262"/>
      <c r="B677" s="152" t="s">
        <v>119</v>
      </c>
      <c r="C677" s="84">
        <f aca="true" t="shared" si="79" ref="C677:N677">SUM(C678:C710)</f>
        <v>1448</v>
      </c>
      <c r="D677" s="84">
        <f t="shared" si="79"/>
        <v>528</v>
      </c>
      <c r="E677" s="84">
        <f t="shared" si="79"/>
        <v>476</v>
      </c>
      <c r="F677" s="84">
        <f t="shared" si="79"/>
        <v>933</v>
      </c>
      <c r="G677" s="84">
        <f t="shared" si="79"/>
        <v>0</v>
      </c>
      <c r="H677" s="84">
        <f t="shared" si="79"/>
        <v>1922</v>
      </c>
      <c r="I677" s="84">
        <f t="shared" si="79"/>
        <v>1111</v>
      </c>
      <c r="J677" s="84">
        <f t="shared" si="79"/>
        <v>1232</v>
      </c>
      <c r="K677" s="84">
        <f t="shared" si="79"/>
        <v>682</v>
      </c>
      <c r="L677" s="84">
        <f t="shared" si="79"/>
        <v>480</v>
      </c>
      <c r="M677" s="84">
        <f t="shared" si="79"/>
        <v>1953</v>
      </c>
      <c r="N677" s="84">
        <f t="shared" si="79"/>
        <v>1280</v>
      </c>
      <c r="O677" s="84">
        <f t="shared" si="76"/>
        <v>12045</v>
      </c>
    </row>
    <row r="678" spans="1:15" ht="12.75">
      <c r="A678" s="262"/>
      <c r="B678" s="151" t="s">
        <v>28</v>
      </c>
      <c r="C678" s="85">
        <v>727</v>
      </c>
      <c r="D678" s="85"/>
      <c r="E678" s="85"/>
      <c r="F678" s="85">
        <v>421</v>
      </c>
      <c r="G678" s="85"/>
      <c r="H678" s="85">
        <v>1044</v>
      </c>
      <c r="I678" s="85">
        <v>342</v>
      </c>
      <c r="J678" s="85"/>
      <c r="K678" s="85"/>
      <c r="L678" s="85"/>
      <c r="M678" s="85">
        <v>718</v>
      </c>
      <c r="N678" s="85">
        <v>703</v>
      </c>
      <c r="O678" s="86">
        <f t="shared" si="76"/>
        <v>3955</v>
      </c>
    </row>
    <row r="679" spans="1:15" ht="12.75">
      <c r="A679" s="262"/>
      <c r="B679" s="148" t="s">
        <v>4</v>
      </c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8">
        <f t="shared" si="76"/>
        <v>0</v>
      </c>
    </row>
    <row r="680" spans="1:15" ht="12.75">
      <c r="A680" s="262"/>
      <c r="B680" s="148" t="s">
        <v>27</v>
      </c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8">
        <f t="shared" si="76"/>
        <v>0</v>
      </c>
    </row>
    <row r="681" spans="1:15" ht="12.75">
      <c r="A681" s="262"/>
      <c r="B681" s="148" t="s">
        <v>31</v>
      </c>
      <c r="C681" s="87"/>
      <c r="D681" s="87"/>
      <c r="E681" s="87"/>
      <c r="F681" s="87"/>
      <c r="G681" s="87"/>
      <c r="H681" s="87">
        <v>306</v>
      </c>
      <c r="I681" s="87"/>
      <c r="J681" s="87"/>
      <c r="K681" s="87"/>
      <c r="L681" s="87"/>
      <c r="M681" s="87"/>
      <c r="N681" s="87"/>
      <c r="O681" s="88">
        <f t="shared" si="76"/>
        <v>306</v>
      </c>
    </row>
    <row r="682" spans="1:15" ht="22.5">
      <c r="A682" s="262"/>
      <c r="B682" s="148" t="s">
        <v>96</v>
      </c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8">
        <f t="shared" si="76"/>
        <v>0</v>
      </c>
    </row>
    <row r="683" spans="1:15" ht="12.75">
      <c r="A683" s="262"/>
      <c r="B683" s="148" t="s">
        <v>95</v>
      </c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8">
        <f t="shared" si="76"/>
        <v>0</v>
      </c>
    </row>
    <row r="684" spans="1:15" ht="12.75">
      <c r="A684" s="262"/>
      <c r="B684" s="148" t="s">
        <v>115</v>
      </c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8">
        <f t="shared" si="76"/>
        <v>0</v>
      </c>
    </row>
    <row r="685" spans="1:15" ht="12.75">
      <c r="A685" s="262"/>
      <c r="B685" s="148" t="s">
        <v>32</v>
      </c>
      <c r="C685" s="87"/>
      <c r="D685" s="87"/>
      <c r="E685" s="87">
        <v>476</v>
      </c>
      <c r="F685" s="87"/>
      <c r="G685" s="87"/>
      <c r="H685" s="87"/>
      <c r="I685" s="87">
        <v>327</v>
      </c>
      <c r="J685" s="87">
        <v>418</v>
      </c>
      <c r="K685" s="87"/>
      <c r="L685" s="87"/>
      <c r="M685" s="87"/>
      <c r="N685" s="87"/>
      <c r="O685" s="88">
        <f t="shared" si="76"/>
        <v>1221</v>
      </c>
    </row>
    <row r="686" spans="1:15" ht="12.75">
      <c r="A686" s="262"/>
      <c r="B686" s="148" t="s">
        <v>33</v>
      </c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>
        <v>548</v>
      </c>
      <c r="N686" s="87"/>
      <c r="O686" s="88">
        <f t="shared" si="76"/>
        <v>548</v>
      </c>
    </row>
    <row r="687" spans="1:15" ht="12.75">
      <c r="A687" s="262"/>
      <c r="B687" s="148" t="s">
        <v>105</v>
      </c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8">
        <f t="shared" si="76"/>
        <v>0</v>
      </c>
    </row>
    <row r="688" spans="1:15" ht="12.75">
      <c r="A688" s="262"/>
      <c r="B688" s="148" t="s">
        <v>29</v>
      </c>
      <c r="C688" s="87">
        <v>364</v>
      </c>
      <c r="D688" s="87">
        <v>528</v>
      </c>
      <c r="E688" s="87"/>
      <c r="F688" s="87">
        <v>512</v>
      </c>
      <c r="G688" s="87"/>
      <c r="H688" s="87">
        <v>572</v>
      </c>
      <c r="I688" s="87">
        <v>442</v>
      </c>
      <c r="J688" s="87">
        <v>423</v>
      </c>
      <c r="K688" s="87">
        <v>682</v>
      </c>
      <c r="L688" s="87">
        <v>480</v>
      </c>
      <c r="M688" s="87">
        <v>687</v>
      </c>
      <c r="N688" s="87">
        <v>577</v>
      </c>
      <c r="O688" s="88">
        <f t="shared" si="76"/>
        <v>5267</v>
      </c>
    </row>
    <row r="689" spans="1:15" ht="12.75">
      <c r="A689" s="262"/>
      <c r="B689" s="148" t="s">
        <v>37</v>
      </c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8">
        <f t="shared" si="76"/>
        <v>0</v>
      </c>
    </row>
    <row r="690" spans="1:15" ht="12.75">
      <c r="A690" s="262"/>
      <c r="B690" s="148" t="s">
        <v>111</v>
      </c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8">
        <f t="shared" si="76"/>
        <v>0</v>
      </c>
    </row>
    <row r="691" spans="1:15" ht="12.75">
      <c r="A691" s="262"/>
      <c r="B691" s="148" t="s">
        <v>94</v>
      </c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8">
        <f t="shared" si="76"/>
        <v>0</v>
      </c>
    </row>
    <row r="692" spans="1:15" ht="12.75">
      <c r="A692" s="262"/>
      <c r="B692" s="148" t="s">
        <v>30</v>
      </c>
      <c r="C692" s="87">
        <v>357</v>
      </c>
      <c r="D692" s="87"/>
      <c r="E692" s="87"/>
      <c r="F692" s="87"/>
      <c r="G692" s="87"/>
      <c r="H692" s="87"/>
      <c r="I692" s="87"/>
      <c r="J692" s="87">
        <v>391</v>
      </c>
      <c r="K692" s="87"/>
      <c r="L692" s="87"/>
      <c r="M692" s="87"/>
      <c r="N692" s="87"/>
      <c r="O692" s="88">
        <f t="shared" si="76"/>
        <v>748</v>
      </c>
    </row>
    <row r="693" spans="1:15" ht="12.75">
      <c r="A693" s="262"/>
      <c r="B693" s="148" t="s">
        <v>82</v>
      </c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8">
        <f t="shared" si="76"/>
        <v>0</v>
      </c>
    </row>
    <row r="694" spans="1:15" ht="12.75">
      <c r="A694" s="262"/>
      <c r="B694" s="148" t="s">
        <v>116</v>
      </c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8">
        <f t="shared" si="76"/>
        <v>0</v>
      </c>
    </row>
    <row r="695" spans="1:15" ht="12.75">
      <c r="A695" s="262"/>
      <c r="B695" s="148" t="s">
        <v>109</v>
      </c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8">
        <f t="shared" si="76"/>
        <v>0</v>
      </c>
    </row>
    <row r="696" spans="1:15" ht="12.75">
      <c r="A696" s="262"/>
      <c r="B696" s="148" t="s">
        <v>65</v>
      </c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8">
        <f t="shared" si="76"/>
        <v>0</v>
      </c>
    </row>
    <row r="697" spans="1:15" ht="12.75">
      <c r="A697" s="262"/>
      <c r="B697" s="148" t="s">
        <v>112</v>
      </c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8">
        <f t="shared" si="76"/>
        <v>0</v>
      </c>
    </row>
    <row r="698" spans="1:15" ht="12.75">
      <c r="A698" s="262"/>
      <c r="B698" s="148" t="s">
        <v>67</v>
      </c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8">
        <f t="shared" si="76"/>
        <v>0</v>
      </c>
    </row>
    <row r="699" spans="1:15" ht="12.75">
      <c r="A699" s="262"/>
      <c r="B699" s="148" t="s">
        <v>34</v>
      </c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8">
        <f t="shared" si="76"/>
        <v>0</v>
      </c>
    </row>
    <row r="700" spans="1:15" ht="12.75">
      <c r="A700" s="262"/>
      <c r="B700" s="148" t="s">
        <v>98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8">
        <f t="shared" si="76"/>
        <v>0</v>
      </c>
    </row>
    <row r="701" spans="1:15" ht="12.75">
      <c r="A701" s="262"/>
      <c r="B701" s="148" t="s">
        <v>68</v>
      </c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8">
        <f t="shared" si="76"/>
        <v>0</v>
      </c>
    </row>
    <row r="702" spans="1:15" ht="12.75">
      <c r="A702" s="262"/>
      <c r="B702" s="148" t="s">
        <v>83</v>
      </c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8">
        <f t="shared" si="76"/>
        <v>0</v>
      </c>
    </row>
    <row r="703" spans="1:15" ht="12.75">
      <c r="A703" s="262"/>
      <c r="B703" s="148" t="s">
        <v>35</v>
      </c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8">
        <f t="shared" si="76"/>
        <v>0</v>
      </c>
    </row>
    <row r="704" spans="1:15" ht="12.75">
      <c r="A704" s="262"/>
      <c r="B704" s="148" t="s">
        <v>100</v>
      </c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8">
        <f t="shared" si="76"/>
        <v>0</v>
      </c>
    </row>
    <row r="705" spans="1:15" ht="12.75">
      <c r="A705" s="262"/>
      <c r="B705" s="148" t="s">
        <v>101</v>
      </c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8">
        <f t="shared" si="76"/>
        <v>0</v>
      </c>
    </row>
    <row r="706" spans="1:15" ht="12.75">
      <c r="A706" s="262"/>
      <c r="B706" s="148" t="s">
        <v>102</v>
      </c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8">
        <f t="shared" si="76"/>
        <v>0</v>
      </c>
    </row>
    <row r="707" spans="1:15" ht="12.75">
      <c r="A707" s="262"/>
      <c r="B707" s="148" t="s">
        <v>80</v>
      </c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8">
        <f t="shared" si="76"/>
        <v>0</v>
      </c>
    </row>
    <row r="708" spans="1:15" ht="12.75">
      <c r="A708" s="262"/>
      <c r="B708" s="148" t="s">
        <v>36</v>
      </c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8">
        <f t="shared" si="76"/>
        <v>0</v>
      </c>
    </row>
    <row r="709" spans="1:15" ht="12.75">
      <c r="A709" s="262"/>
      <c r="B709" s="148" t="s">
        <v>23</v>
      </c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8">
        <f t="shared" si="76"/>
        <v>0</v>
      </c>
    </row>
    <row r="710" spans="1:15" ht="13.5" thickBot="1">
      <c r="A710" s="262"/>
      <c r="B710" s="149" t="s">
        <v>50</v>
      </c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90">
        <f t="shared" si="76"/>
        <v>0</v>
      </c>
    </row>
    <row r="711" spans="1:15" ht="13.5" thickBot="1">
      <c r="A711" s="262"/>
      <c r="B711" s="141" t="s">
        <v>120</v>
      </c>
      <c r="C711" s="84">
        <f aca="true" t="shared" si="80" ref="C711:N711">SUM(C712)</f>
        <v>0</v>
      </c>
      <c r="D711" s="84">
        <f t="shared" si="80"/>
        <v>0</v>
      </c>
      <c r="E711" s="84">
        <f t="shared" si="80"/>
        <v>0</v>
      </c>
      <c r="F711" s="84">
        <f t="shared" si="80"/>
        <v>0</v>
      </c>
      <c r="G711" s="84">
        <f t="shared" si="80"/>
        <v>0</v>
      </c>
      <c r="H711" s="84">
        <f t="shared" si="80"/>
        <v>0</v>
      </c>
      <c r="I711" s="84">
        <f t="shared" si="80"/>
        <v>0</v>
      </c>
      <c r="J711" s="84">
        <f t="shared" si="80"/>
        <v>0</v>
      </c>
      <c r="K711" s="84">
        <f t="shared" si="80"/>
        <v>0</v>
      </c>
      <c r="L711" s="84">
        <f t="shared" si="80"/>
        <v>0</v>
      </c>
      <c r="M711" s="84">
        <f t="shared" si="80"/>
        <v>0</v>
      </c>
      <c r="N711" s="84">
        <f t="shared" si="80"/>
        <v>0</v>
      </c>
      <c r="O711" s="84">
        <f t="shared" si="76"/>
        <v>0</v>
      </c>
    </row>
    <row r="712" spans="1:15" ht="13.5" thickBot="1">
      <c r="A712" s="263"/>
      <c r="B712" s="153" t="s">
        <v>26</v>
      </c>
      <c r="C712" s="93">
        <v>0</v>
      </c>
      <c r="D712" s="93">
        <v>0</v>
      </c>
      <c r="E712" s="93">
        <v>0</v>
      </c>
      <c r="F712" s="93">
        <v>0</v>
      </c>
      <c r="G712" s="93">
        <v>0</v>
      </c>
      <c r="H712" s="93">
        <v>0</v>
      </c>
      <c r="I712" s="93">
        <v>0</v>
      </c>
      <c r="J712" s="93">
        <v>0</v>
      </c>
      <c r="K712" s="93">
        <v>0</v>
      </c>
      <c r="L712" s="93">
        <v>0</v>
      </c>
      <c r="M712" s="93">
        <v>0</v>
      </c>
      <c r="N712" s="93">
        <v>0</v>
      </c>
      <c r="O712" s="94">
        <f t="shared" si="76"/>
        <v>0</v>
      </c>
    </row>
    <row r="713" spans="1:15" ht="14.25" thickBot="1">
      <c r="A713" s="264" t="s">
        <v>129</v>
      </c>
      <c r="B713" s="264"/>
      <c r="C713" s="264"/>
      <c r="D713" s="264"/>
      <c r="E713" s="264"/>
      <c r="F713" s="264"/>
      <c r="G713" s="264"/>
      <c r="H713" s="264"/>
      <c r="I713" s="264"/>
      <c r="J713" s="264"/>
      <c r="K713" s="264"/>
      <c r="L713" s="264"/>
      <c r="M713" s="265"/>
      <c r="N713" s="266"/>
      <c r="O713" s="265"/>
    </row>
    <row r="714" spans="1:15" ht="14.25" customHeight="1" thickBot="1">
      <c r="A714" s="261" t="s">
        <v>121</v>
      </c>
      <c r="B714" s="140" t="s">
        <v>13</v>
      </c>
      <c r="C714" s="34">
        <f aca="true" t="shared" si="81" ref="C714:N714">C715+C727+C739+C759+C793</f>
        <v>980</v>
      </c>
      <c r="D714" s="34">
        <f t="shared" si="81"/>
        <v>1307</v>
      </c>
      <c r="E714" s="34">
        <f t="shared" si="81"/>
        <v>2269</v>
      </c>
      <c r="F714" s="34">
        <f t="shared" si="81"/>
        <v>2189</v>
      </c>
      <c r="G714" s="34">
        <f t="shared" si="81"/>
        <v>0</v>
      </c>
      <c r="H714" s="34">
        <f t="shared" si="81"/>
        <v>5734</v>
      </c>
      <c r="I714" s="34">
        <f t="shared" si="81"/>
        <v>1542</v>
      </c>
      <c r="J714" s="34">
        <f t="shared" si="81"/>
        <v>1104</v>
      </c>
      <c r="K714" s="34">
        <f t="shared" si="81"/>
        <v>1699</v>
      </c>
      <c r="L714" s="34">
        <f t="shared" si="81"/>
        <v>1504</v>
      </c>
      <c r="M714" s="34">
        <f t="shared" si="81"/>
        <v>1251</v>
      </c>
      <c r="N714" s="34">
        <f t="shared" si="81"/>
        <v>1480</v>
      </c>
      <c r="O714" s="34">
        <f>SUM(C714:N714)</f>
        <v>21059</v>
      </c>
    </row>
    <row r="715" spans="1:15" ht="13.5" customHeight="1" thickBot="1">
      <c r="A715" s="262"/>
      <c r="B715" s="141" t="s">
        <v>118</v>
      </c>
      <c r="C715" s="84">
        <f aca="true" t="shared" si="82" ref="C715:N715">SUM(C716:C726)</f>
        <v>926</v>
      </c>
      <c r="D715" s="84">
        <f t="shared" si="82"/>
        <v>1105</v>
      </c>
      <c r="E715" s="84">
        <f t="shared" si="82"/>
        <v>2001</v>
      </c>
      <c r="F715" s="84">
        <f t="shared" si="82"/>
        <v>2022</v>
      </c>
      <c r="G715" s="84">
        <f t="shared" si="82"/>
        <v>0</v>
      </c>
      <c r="H715" s="84">
        <f t="shared" si="82"/>
        <v>5704</v>
      </c>
      <c r="I715" s="84">
        <f t="shared" si="82"/>
        <v>1492</v>
      </c>
      <c r="J715" s="84">
        <f t="shared" si="82"/>
        <v>806</v>
      </c>
      <c r="K715" s="84">
        <f t="shared" si="82"/>
        <v>1593</v>
      </c>
      <c r="L715" s="84">
        <f t="shared" si="82"/>
        <v>1412</v>
      </c>
      <c r="M715" s="84">
        <f t="shared" si="82"/>
        <v>1000</v>
      </c>
      <c r="N715" s="84">
        <f t="shared" si="82"/>
        <v>1404</v>
      </c>
      <c r="O715" s="84">
        <f>SUM(C715:N715)</f>
        <v>19465</v>
      </c>
    </row>
    <row r="716" spans="1:15" ht="12.75">
      <c r="A716" s="262"/>
      <c r="B716" s="142" t="s">
        <v>14</v>
      </c>
      <c r="C716" s="85">
        <v>624</v>
      </c>
      <c r="D716" s="85">
        <v>787</v>
      </c>
      <c r="E716" s="85">
        <v>1582</v>
      </c>
      <c r="F716" s="85">
        <v>1390</v>
      </c>
      <c r="G716" s="85"/>
      <c r="H716" s="85">
        <v>5018</v>
      </c>
      <c r="I716" s="85">
        <v>1033</v>
      </c>
      <c r="J716" s="85">
        <v>379</v>
      </c>
      <c r="K716" s="85">
        <v>1239</v>
      </c>
      <c r="L716" s="85">
        <v>1017</v>
      </c>
      <c r="M716" s="85">
        <v>649</v>
      </c>
      <c r="N716" s="85">
        <v>741</v>
      </c>
      <c r="O716" s="86">
        <f aca="true" t="shared" si="83" ref="O716:O732">SUM(C716:N716)</f>
        <v>14459</v>
      </c>
    </row>
    <row r="717" spans="1:15" ht="12.75">
      <c r="A717" s="262"/>
      <c r="B717" s="143" t="s">
        <v>51</v>
      </c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8">
        <f t="shared" si="83"/>
        <v>0</v>
      </c>
    </row>
    <row r="718" spans="1:15" ht="12.75">
      <c r="A718" s="262"/>
      <c r="B718" s="143" t="s">
        <v>17</v>
      </c>
      <c r="C718" s="87"/>
      <c r="D718" s="87"/>
      <c r="E718" s="87"/>
      <c r="F718" s="87">
        <v>31</v>
      </c>
      <c r="G718" s="87"/>
      <c r="H718" s="87">
        <v>48</v>
      </c>
      <c r="I718" s="87"/>
      <c r="J718" s="87"/>
      <c r="K718" s="87"/>
      <c r="L718" s="87"/>
      <c r="M718" s="87"/>
      <c r="N718" s="87">
        <v>101</v>
      </c>
      <c r="O718" s="88">
        <f t="shared" si="83"/>
        <v>180</v>
      </c>
    </row>
    <row r="719" spans="1:15" ht="22.5">
      <c r="A719" s="262"/>
      <c r="B719" s="144" t="s">
        <v>18</v>
      </c>
      <c r="C719" s="87">
        <v>90</v>
      </c>
      <c r="D719" s="87">
        <v>174</v>
      </c>
      <c r="E719" s="87">
        <v>227</v>
      </c>
      <c r="F719" s="87">
        <v>273</v>
      </c>
      <c r="G719" s="87"/>
      <c r="H719" s="87">
        <v>354</v>
      </c>
      <c r="I719" s="87">
        <v>219</v>
      </c>
      <c r="J719" s="87">
        <v>297</v>
      </c>
      <c r="K719" s="87">
        <v>74</v>
      </c>
      <c r="L719" s="87">
        <v>212</v>
      </c>
      <c r="M719" s="87">
        <v>261</v>
      </c>
      <c r="N719" s="87">
        <v>411</v>
      </c>
      <c r="O719" s="88">
        <f t="shared" si="83"/>
        <v>2592</v>
      </c>
    </row>
    <row r="720" spans="1:15" ht="12.75">
      <c r="A720" s="262"/>
      <c r="B720" s="144" t="s">
        <v>19</v>
      </c>
      <c r="C720" s="87">
        <v>49</v>
      </c>
      <c r="D720" s="87">
        <v>31</v>
      </c>
      <c r="E720" s="87"/>
      <c r="F720" s="87">
        <v>240</v>
      </c>
      <c r="G720" s="87"/>
      <c r="H720" s="87">
        <v>42</v>
      </c>
      <c r="I720" s="87">
        <v>84</v>
      </c>
      <c r="J720" s="87">
        <v>31</v>
      </c>
      <c r="K720" s="87"/>
      <c r="L720" s="87"/>
      <c r="M720" s="87">
        <v>90</v>
      </c>
      <c r="N720" s="87"/>
      <c r="O720" s="88">
        <f t="shared" si="83"/>
        <v>567</v>
      </c>
    </row>
    <row r="721" spans="1:15" ht="12.75">
      <c r="A721" s="262"/>
      <c r="B721" s="143" t="s">
        <v>16</v>
      </c>
      <c r="C721" s="87">
        <v>40</v>
      </c>
      <c r="D721" s="87"/>
      <c r="E721" s="87"/>
      <c r="F721" s="87">
        <v>43</v>
      </c>
      <c r="G721" s="87"/>
      <c r="H721" s="87">
        <v>40</v>
      </c>
      <c r="I721" s="87"/>
      <c r="J721" s="87">
        <v>62</v>
      </c>
      <c r="K721" s="87">
        <v>24</v>
      </c>
      <c r="L721" s="87">
        <v>39</v>
      </c>
      <c r="M721" s="87"/>
      <c r="N721" s="87">
        <v>61</v>
      </c>
      <c r="O721" s="88">
        <f t="shared" si="83"/>
        <v>309</v>
      </c>
    </row>
    <row r="722" spans="1:15" ht="12.75">
      <c r="A722" s="262"/>
      <c r="B722" s="145" t="s">
        <v>15</v>
      </c>
      <c r="C722" s="89">
        <v>61</v>
      </c>
      <c r="D722" s="89">
        <v>74</v>
      </c>
      <c r="E722" s="89">
        <v>59</v>
      </c>
      <c r="F722" s="89"/>
      <c r="G722" s="89"/>
      <c r="H722" s="89">
        <v>142</v>
      </c>
      <c r="I722" s="89">
        <v>32</v>
      </c>
      <c r="J722" s="89"/>
      <c r="K722" s="89">
        <v>104</v>
      </c>
      <c r="L722" s="89">
        <v>91</v>
      </c>
      <c r="M722" s="89"/>
      <c r="N722" s="89"/>
      <c r="O722" s="90">
        <f t="shared" si="83"/>
        <v>563</v>
      </c>
    </row>
    <row r="723" spans="1:15" ht="12.75">
      <c r="A723" s="262"/>
      <c r="B723" s="145" t="s">
        <v>142</v>
      </c>
      <c r="C723" s="89"/>
      <c r="D723" s="89"/>
      <c r="E723" s="89"/>
      <c r="F723" s="89"/>
      <c r="G723" s="89"/>
      <c r="H723" s="89"/>
      <c r="I723" s="89">
        <v>49</v>
      </c>
      <c r="J723" s="89"/>
      <c r="K723" s="89"/>
      <c r="L723" s="89"/>
      <c r="M723" s="89"/>
      <c r="N723" s="89"/>
      <c r="O723" s="90"/>
    </row>
    <row r="724" spans="1:15" ht="12.75">
      <c r="A724" s="262"/>
      <c r="B724" s="145" t="s">
        <v>299</v>
      </c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>
        <v>29</v>
      </c>
      <c r="O724" s="90"/>
    </row>
    <row r="725" spans="1:15" ht="12.75">
      <c r="A725" s="262"/>
      <c r="B725" s="145" t="s">
        <v>122</v>
      </c>
      <c r="C725" s="89">
        <v>62</v>
      </c>
      <c r="D725" s="89">
        <v>39</v>
      </c>
      <c r="E725" s="89">
        <v>133</v>
      </c>
      <c r="F725" s="89">
        <v>45</v>
      </c>
      <c r="G725" s="89"/>
      <c r="H725" s="89"/>
      <c r="I725" s="89">
        <v>75</v>
      </c>
      <c r="J725" s="89">
        <v>37</v>
      </c>
      <c r="K725" s="89">
        <v>18</v>
      </c>
      <c r="L725" s="89">
        <v>53</v>
      </c>
      <c r="M725" s="89"/>
      <c r="N725" s="89">
        <v>34</v>
      </c>
      <c r="O725" s="90">
        <f t="shared" si="83"/>
        <v>496</v>
      </c>
    </row>
    <row r="726" spans="1:15" ht="13.5" thickBot="1">
      <c r="A726" s="262"/>
      <c r="B726" s="145" t="s">
        <v>21</v>
      </c>
      <c r="C726" s="89"/>
      <c r="D726" s="89"/>
      <c r="E726" s="89"/>
      <c r="F726" s="89"/>
      <c r="G726" s="89"/>
      <c r="H726" s="89">
        <v>60</v>
      </c>
      <c r="I726" s="89"/>
      <c r="J726" s="89"/>
      <c r="K726" s="89">
        <v>134</v>
      </c>
      <c r="L726" s="89"/>
      <c r="M726" s="89"/>
      <c r="N726" s="89">
        <v>27</v>
      </c>
      <c r="O726" s="90">
        <f t="shared" si="83"/>
        <v>221</v>
      </c>
    </row>
    <row r="727" spans="1:15" ht="13.5" thickBot="1">
      <c r="A727" s="262"/>
      <c r="B727" s="141" t="s">
        <v>59</v>
      </c>
      <c r="C727" s="84">
        <f aca="true" t="shared" si="84" ref="C727:N727">SUM(C728:C738)</f>
        <v>28</v>
      </c>
      <c r="D727" s="84">
        <f t="shared" si="84"/>
        <v>108</v>
      </c>
      <c r="E727" s="84">
        <f t="shared" si="84"/>
        <v>0</v>
      </c>
      <c r="F727" s="84">
        <f t="shared" si="84"/>
        <v>167</v>
      </c>
      <c r="G727" s="84">
        <f t="shared" si="84"/>
        <v>0</v>
      </c>
      <c r="H727" s="84">
        <f t="shared" si="84"/>
        <v>0</v>
      </c>
      <c r="I727" s="84">
        <f t="shared" si="84"/>
        <v>50</v>
      </c>
      <c r="J727" s="84">
        <f t="shared" si="84"/>
        <v>0</v>
      </c>
      <c r="K727" s="84">
        <f t="shared" si="84"/>
        <v>106</v>
      </c>
      <c r="L727" s="84">
        <f t="shared" si="84"/>
        <v>0</v>
      </c>
      <c r="M727" s="84">
        <f t="shared" si="84"/>
        <v>36</v>
      </c>
      <c r="N727" s="84">
        <f t="shared" si="84"/>
        <v>0</v>
      </c>
      <c r="O727" s="84">
        <f t="shared" si="83"/>
        <v>495</v>
      </c>
    </row>
    <row r="728" spans="1:15" ht="12.75">
      <c r="A728" s="262"/>
      <c r="B728" s="142" t="s">
        <v>93</v>
      </c>
      <c r="C728" s="85"/>
      <c r="D728" s="85"/>
      <c r="E728" s="85"/>
      <c r="F728" s="85"/>
      <c r="G728" s="85"/>
      <c r="H728" s="85"/>
      <c r="I728" s="85">
        <v>50</v>
      </c>
      <c r="J728" s="85"/>
      <c r="K728" s="85">
        <v>27</v>
      </c>
      <c r="L728" s="85"/>
      <c r="M728" s="85"/>
      <c r="N728" s="85"/>
      <c r="O728" s="86">
        <f t="shared" si="83"/>
        <v>77</v>
      </c>
    </row>
    <row r="729" spans="1:15" ht="12.75">
      <c r="A729" s="262"/>
      <c r="B729" s="142" t="s">
        <v>126</v>
      </c>
      <c r="C729" s="85"/>
      <c r="D729" s="85">
        <v>108</v>
      </c>
      <c r="E729" s="85"/>
      <c r="F729" s="85">
        <v>64</v>
      </c>
      <c r="G729" s="85"/>
      <c r="H729" s="85"/>
      <c r="I729" s="85"/>
      <c r="J729" s="85"/>
      <c r="K729" s="85"/>
      <c r="L729" s="85"/>
      <c r="M729" s="85"/>
      <c r="N729" s="85"/>
      <c r="O729" s="86">
        <f t="shared" si="83"/>
        <v>172</v>
      </c>
    </row>
    <row r="730" spans="1:15" ht="12.75">
      <c r="A730" s="262"/>
      <c r="B730" s="102" t="s">
        <v>157</v>
      </c>
      <c r="C730" s="188">
        <v>28</v>
      </c>
      <c r="D730" s="188"/>
      <c r="E730" s="188"/>
      <c r="F730" s="85"/>
      <c r="G730" s="85"/>
      <c r="H730" s="85"/>
      <c r="I730" s="85"/>
      <c r="J730" s="85"/>
      <c r="K730" s="85"/>
      <c r="L730" s="85"/>
      <c r="M730" s="85"/>
      <c r="N730" s="85"/>
      <c r="O730" s="86"/>
    </row>
    <row r="731" spans="1:15" ht="12.75">
      <c r="A731" s="262"/>
      <c r="B731" s="142" t="s">
        <v>75</v>
      </c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6">
        <f t="shared" si="83"/>
        <v>0</v>
      </c>
    </row>
    <row r="732" spans="1:15" ht="12.75">
      <c r="A732" s="262"/>
      <c r="B732" s="142" t="s">
        <v>127</v>
      </c>
      <c r="C732" s="85"/>
      <c r="D732" s="85"/>
      <c r="E732" s="85"/>
      <c r="F732" s="85"/>
      <c r="G732" s="85"/>
      <c r="H732" s="85"/>
      <c r="I732" s="85"/>
      <c r="J732" s="85"/>
      <c r="K732" s="85">
        <v>79</v>
      </c>
      <c r="L732" s="85"/>
      <c r="M732" s="85"/>
      <c r="N732" s="85"/>
      <c r="O732" s="86">
        <f t="shared" si="83"/>
        <v>79</v>
      </c>
    </row>
    <row r="733" spans="1:15" ht="12.75">
      <c r="A733" s="262"/>
      <c r="B733" s="143" t="s">
        <v>77</v>
      </c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8">
        <f>SUM(C733:N733)</f>
        <v>0</v>
      </c>
    </row>
    <row r="734" spans="1:15" ht="12.75">
      <c r="A734" s="262"/>
      <c r="B734" s="143" t="s">
        <v>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8">
        <f>SUM(C734:N734)</f>
        <v>0</v>
      </c>
    </row>
    <row r="735" spans="1:15" ht="12.75">
      <c r="A735" s="262"/>
      <c r="B735" s="143" t="s">
        <v>197</v>
      </c>
      <c r="C735" s="87"/>
      <c r="D735" s="87"/>
      <c r="E735" s="87"/>
      <c r="F735" s="87">
        <v>103</v>
      </c>
      <c r="G735" s="87"/>
      <c r="H735" s="87"/>
      <c r="I735" s="87"/>
      <c r="J735" s="87"/>
      <c r="K735" s="87"/>
      <c r="L735" s="87"/>
      <c r="M735" s="87">
        <v>36</v>
      </c>
      <c r="N735" s="87"/>
      <c r="O735" s="88"/>
    </row>
    <row r="736" spans="1:15" ht="12.75">
      <c r="A736" s="262"/>
      <c r="B736" s="143" t="s">
        <v>124</v>
      </c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8">
        <f>SUM(C736:N736)</f>
        <v>0</v>
      </c>
    </row>
    <row r="737" spans="1:15" ht="12.75">
      <c r="A737" s="262"/>
      <c r="B737" s="154" t="s">
        <v>39</v>
      </c>
      <c r="C737" s="91"/>
      <c r="D737" s="91"/>
      <c r="E737" s="91"/>
      <c r="F737" s="91"/>
      <c r="G737" s="91"/>
      <c r="H737" s="91"/>
      <c r="I737" s="91"/>
      <c r="J737" s="91"/>
      <c r="K737" s="91"/>
      <c r="L737" s="91"/>
      <c r="M737" s="91"/>
      <c r="N737" s="91"/>
      <c r="O737" s="92">
        <f>SUM(C737:N737)</f>
        <v>0</v>
      </c>
    </row>
    <row r="738" spans="1:15" ht="13.5" thickBot="1">
      <c r="A738" s="262"/>
      <c r="B738" s="145" t="s">
        <v>103</v>
      </c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90">
        <f aca="true" t="shared" si="85" ref="O738:O794">SUM(C738:N738)</f>
        <v>0</v>
      </c>
    </row>
    <row r="739" spans="1:15" ht="13.5" thickBot="1">
      <c r="A739" s="262"/>
      <c r="B739" s="146" t="s">
        <v>60</v>
      </c>
      <c r="C739" s="84">
        <f aca="true" t="shared" si="86" ref="C739:N739">SUM(C740:C743)</f>
        <v>0</v>
      </c>
      <c r="D739" s="84">
        <f t="shared" si="86"/>
        <v>59</v>
      </c>
      <c r="E739" s="84">
        <f t="shared" si="86"/>
        <v>0</v>
      </c>
      <c r="F739" s="84">
        <f t="shared" si="86"/>
        <v>0</v>
      </c>
      <c r="G739" s="84">
        <f t="shared" si="86"/>
        <v>0</v>
      </c>
      <c r="H739" s="84">
        <f t="shared" si="86"/>
        <v>0</v>
      </c>
      <c r="I739" s="84">
        <f t="shared" si="86"/>
        <v>0</v>
      </c>
      <c r="J739" s="84">
        <f t="shared" si="86"/>
        <v>41</v>
      </c>
      <c r="K739" s="84">
        <f t="shared" si="86"/>
        <v>0</v>
      </c>
      <c r="L739" s="84">
        <f t="shared" si="86"/>
        <v>61</v>
      </c>
      <c r="M739" s="84">
        <f t="shared" si="86"/>
        <v>0</v>
      </c>
      <c r="N739" s="84">
        <f t="shared" si="86"/>
        <v>0</v>
      </c>
      <c r="O739" s="84">
        <f t="shared" si="85"/>
        <v>161</v>
      </c>
    </row>
    <row r="740" spans="1:15" ht="12.75">
      <c r="A740" s="262"/>
      <c r="B740" s="147" t="s">
        <v>25</v>
      </c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6">
        <f t="shared" si="85"/>
        <v>0</v>
      </c>
    </row>
    <row r="741" spans="1:15" ht="12.75">
      <c r="A741" s="262"/>
      <c r="B741" s="148" t="s">
        <v>24</v>
      </c>
      <c r="C741" s="87"/>
      <c r="D741" s="87">
        <v>59</v>
      </c>
      <c r="E741" s="87"/>
      <c r="F741" s="87"/>
      <c r="G741" s="87"/>
      <c r="H741" s="87"/>
      <c r="I741" s="87"/>
      <c r="J741" s="87">
        <v>41</v>
      </c>
      <c r="K741" s="87"/>
      <c r="L741" s="87">
        <v>31</v>
      </c>
      <c r="M741" s="87"/>
      <c r="N741" s="87"/>
      <c r="O741" s="88">
        <f t="shared" si="85"/>
        <v>131</v>
      </c>
    </row>
    <row r="742" spans="1:15" ht="12.75">
      <c r="A742" s="262"/>
      <c r="B742" s="148" t="s">
        <v>114</v>
      </c>
      <c r="C742" s="87"/>
      <c r="D742" s="87"/>
      <c r="E742" s="87"/>
      <c r="F742" s="87"/>
      <c r="G742" s="87"/>
      <c r="H742" s="87"/>
      <c r="I742" s="87"/>
      <c r="J742" s="87"/>
      <c r="K742" s="87"/>
      <c r="L742" s="87">
        <v>30</v>
      </c>
      <c r="M742" s="87"/>
      <c r="N742" s="87"/>
      <c r="O742" s="88">
        <f t="shared" si="85"/>
        <v>30</v>
      </c>
    </row>
    <row r="743" spans="1:15" ht="13.5" thickBot="1">
      <c r="A743" s="262"/>
      <c r="B743" s="149" t="s">
        <v>110</v>
      </c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90">
        <f t="shared" si="85"/>
        <v>0</v>
      </c>
    </row>
    <row r="744" spans="1:15" ht="23.25" thickBot="1">
      <c r="A744" s="262"/>
      <c r="B744" s="150" t="s">
        <v>61</v>
      </c>
      <c r="C744" s="84">
        <f aca="true" t="shared" si="87" ref="C744:N744">SUM(C745:C758)</f>
        <v>0</v>
      </c>
      <c r="D744" s="84">
        <f t="shared" si="87"/>
        <v>0</v>
      </c>
      <c r="E744" s="84">
        <f t="shared" si="87"/>
        <v>0</v>
      </c>
      <c r="F744" s="84">
        <f t="shared" si="87"/>
        <v>0</v>
      </c>
      <c r="G744" s="84">
        <f t="shared" si="87"/>
        <v>0</v>
      </c>
      <c r="H744" s="84">
        <f t="shared" si="87"/>
        <v>0</v>
      </c>
      <c r="I744" s="84">
        <f t="shared" si="87"/>
        <v>39</v>
      </c>
      <c r="J744" s="84">
        <f t="shared" si="87"/>
        <v>0</v>
      </c>
      <c r="K744" s="84">
        <f t="shared" si="87"/>
        <v>0</v>
      </c>
      <c r="L744" s="84">
        <f t="shared" si="87"/>
        <v>0</v>
      </c>
      <c r="M744" s="84">
        <f t="shared" si="87"/>
        <v>0</v>
      </c>
      <c r="N744" s="84">
        <f t="shared" si="87"/>
        <v>0</v>
      </c>
      <c r="O744" s="84">
        <f t="shared" si="85"/>
        <v>39</v>
      </c>
    </row>
    <row r="745" spans="1:15" ht="12.75">
      <c r="A745" s="262"/>
      <c r="B745" s="151" t="s">
        <v>104</v>
      </c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6">
        <f t="shared" si="85"/>
        <v>0</v>
      </c>
    </row>
    <row r="746" spans="1:15" ht="12.75">
      <c r="A746" s="262"/>
      <c r="B746" s="148" t="s">
        <v>107</v>
      </c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8">
        <f t="shared" si="85"/>
        <v>0</v>
      </c>
    </row>
    <row r="747" spans="1:15" ht="12.75">
      <c r="A747" s="262"/>
      <c r="B747" s="148" t="s">
        <v>113</v>
      </c>
      <c r="C747" s="87"/>
      <c r="D747" s="87"/>
      <c r="E747" s="87"/>
      <c r="F747" s="87"/>
      <c r="G747" s="87"/>
      <c r="H747" s="87"/>
      <c r="I747" s="87">
        <v>39</v>
      </c>
      <c r="J747" s="87"/>
      <c r="K747" s="87"/>
      <c r="L747" s="87"/>
      <c r="M747" s="87"/>
      <c r="N747" s="87"/>
      <c r="O747" s="88">
        <f t="shared" si="85"/>
        <v>39</v>
      </c>
    </row>
    <row r="748" spans="1:15" ht="12.75">
      <c r="A748" s="262"/>
      <c r="B748" s="148" t="s">
        <v>22</v>
      </c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8">
        <f t="shared" si="85"/>
        <v>0</v>
      </c>
    </row>
    <row r="749" spans="1:15" ht="12.75">
      <c r="A749" s="262"/>
      <c r="B749" s="148" t="s">
        <v>74</v>
      </c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8">
        <f t="shared" si="85"/>
        <v>0</v>
      </c>
    </row>
    <row r="750" spans="1:15" ht="12.75">
      <c r="A750" s="262"/>
      <c r="B750" s="148" t="s">
        <v>70</v>
      </c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8">
        <f t="shared" si="85"/>
        <v>0</v>
      </c>
    </row>
    <row r="751" spans="1:15" ht="12.75">
      <c r="A751" s="262"/>
      <c r="B751" s="148" t="s">
        <v>38</v>
      </c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8">
        <f t="shared" si="85"/>
        <v>0</v>
      </c>
    </row>
    <row r="752" spans="1:15" ht="12.75">
      <c r="A752" s="262"/>
      <c r="B752" s="148" t="s">
        <v>69</v>
      </c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8">
        <f t="shared" si="85"/>
        <v>0</v>
      </c>
    </row>
    <row r="753" spans="1:15" ht="12.75">
      <c r="A753" s="262"/>
      <c r="B753" s="148" t="s">
        <v>78</v>
      </c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8">
        <f t="shared" si="85"/>
        <v>0</v>
      </c>
    </row>
    <row r="754" spans="1:15" ht="22.5">
      <c r="A754" s="262"/>
      <c r="B754" s="148" t="s">
        <v>99</v>
      </c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8">
        <f t="shared" si="85"/>
        <v>0</v>
      </c>
    </row>
    <row r="755" spans="1:15" ht="12.75">
      <c r="A755" s="262"/>
      <c r="B755" s="148" t="s">
        <v>79</v>
      </c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8">
        <f t="shared" si="85"/>
        <v>0</v>
      </c>
    </row>
    <row r="756" spans="1:15" ht="12.75">
      <c r="A756" s="262"/>
      <c r="B756" s="148" t="s">
        <v>106</v>
      </c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8">
        <f t="shared" si="85"/>
        <v>0</v>
      </c>
    </row>
    <row r="757" spans="1:15" ht="12.75">
      <c r="A757" s="262"/>
      <c r="B757" s="148" t="s">
        <v>72</v>
      </c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8">
        <f t="shared" si="85"/>
        <v>0</v>
      </c>
    </row>
    <row r="758" spans="1:15" ht="13.5" thickBot="1">
      <c r="A758" s="262"/>
      <c r="B758" s="149" t="s">
        <v>97</v>
      </c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90">
        <f t="shared" si="85"/>
        <v>0</v>
      </c>
    </row>
    <row r="759" spans="1:15" ht="13.5" thickBot="1">
      <c r="A759" s="262"/>
      <c r="B759" s="152" t="s">
        <v>119</v>
      </c>
      <c r="C759" s="84">
        <f aca="true" t="shared" si="88" ref="C759:N759">SUM(C760:C792)</f>
        <v>26</v>
      </c>
      <c r="D759" s="84">
        <f t="shared" si="88"/>
        <v>35</v>
      </c>
      <c r="E759" s="84">
        <f t="shared" si="88"/>
        <v>268</v>
      </c>
      <c r="F759" s="84">
        <f t="shared" si="88"/>
        <v>0</v>
      </c>
      <c r="G759" s="84">
        <f t="shared" si="88"/>
        <v>0</v>
      </c>
      <c r="H759" s="84">
        <f t="shared" si="88"/>
        <v>30</v>
      </c>
      <c r="I759" s="84">
        <f t="shared" si="88"/>
        <v>0</v>
      </c>
      <c r="J759" s="84">
        <f t="shared" si="88"/>
        <v>257</v>
      </c>
      <c r="K759" s="84">
        <f t="shared" si="88"/>
        <v>0</v>
      </c>
      <c r="L759" s="84">
        <f t="shared" si="88"/>
        <v>31</v>
      </c>
      <c r="M759" s="84">
        <f t="shared" si="88"/>
        <v>152</v>
      </c>
      <c r="N759" s="84">
        <f t="shared" si="88"/>
        <v>76</v>
      </c>
      <c r="O759" s="84">
        <f t="shared" si="85"/>
        <v>875</v>
      </c>
    </row>
    <row r="760" spans="1:15" ht="12.75">
      <c r="A760" s="262"/>
      <c r="B760" s="151" t="s">
        <v>28</v>
      </c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6">
        <f t="shared" si="85"/>
        <v>0</v>
      </c>
    </row>
    <row r="761" spans="1:15" ht="12.75">
      <c r="A761" s="262"/>
      <c r="B761" s="148" t="s">
        <v>4</v>
      </c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8">
        <f t="shared" si="85"/>
        <v>0</v>
      </c>
    </row>
    <row r="762" spans="1:15" ht="12.75">
      <c r="A762" s="262"/>
      <c r="B762" s="148" t="s">
        <v>27</v>
      </c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8">
        <f t="shared" si="85"/>
        <v>0</v>
      </c>
    </row>
    <row r="763" spans="1:15" ht="12.75">
      <c r="A763" s="262"/>
      <c r="B763" s="148" t="s">
        <v>31</v>
      </c>
      <c r="C763" s="87"/>
      <c r="D763" s="87"/>
      <c r="E763" s="87"/>
      <c r="F763" s="87"/>
      <c r="G763" s="87"/>
      <c r="H763" s="87">
        <v>30</v>
      </c>
      <c r="I763" s="87"/>
      <c r="J763" s="87"/>
      <c r="K763" s="87"/>
      <c r="L763" s="87"/>
      <c r="M763" s="87"/>
      <c r="N763" s="87"/>
      <c r="O763" s="88">
        <f t="shared" si="85"/>
        <v>30</v>
      </c>
    </row>
    <row r="764" spans="1:15" ht="22.5">
      <c r="A764" s="262"/>
      <c r="B764" s="148" t="s">
        <v>96</v>
      </c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8">
        <f t="shared" si="85"/>
        <v>0</v>
      </c>
    </row>
    <row r="765" spans="1:15" ht="12.75">
      <c r="A765" s="262"/>
      <c r="B765" s="148" t="s">
        <v>95</v>
      </c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8">
        <f t="shared" si="85"/>
        <v>0</v>
      </c>
    </row>
    <row r="766" spans="1:15" ht="12.75">
      <c r="A766" s="262"/>
      <c r="B766" s="148" t="s">
        <v>115</v>
      </c>
      <c r="C766" s="87"/>
      <c r="D766" s="87"/>
      <c r="E766" s="87">
        <v>62</v>
      </c>
      <c r="F766" s="87"/>
      <c r="G766" s="87"/>
      <c r="H766" s="87"/>
      <c r="I766" s="87"/>
      <c r="J766" s="87"/>
      <c r="K766" s="87"/>
      <c r="L766" s="87"/>
      <c r="M766" s="87">
        <v>53</v>
      </c>
      <c r="N766" s="87"/>
      <c r="O766" s="88">
        <f t="shared" si="85"/>
        <v>115</v>
      </c>
    </row>
    <row r="767" spans="1:15" ht="12.75">
      <c r="A767" s="262"/>
      <c r="B767" s="148" t="s">
        <v>32</v>
      </c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8">
        <f t="shared" si="85"/>
        <v>0</v>
      </c>
    </row>
    <row r="768" spans="1:15" ht="12.75">
      <c r="A768" s="262"/>
      <c r="B768" s="148" t="s">
        <v>33</v>
      </c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>
        <v>62</v>
      </c>
      <c r="N768" s="87"/>
      <c r="O768" s="88">
        <f t="shared" si="85"/>
        <v>62</v>
      </c>
    </row>
    <row r="769" spans="1:15" ht="12.75">
      <c r="A769" s="262"/>
      <c r="B769" s="148" t="s">
        <v>105</v>
      </c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8">
        <f t="shared" si="85"/>
        <v>0</v>
      </c>
    </row>
    <row r="770" spans="1:15" ht="12.75">
      <c r="A770" s="262"/>
      <c r="B770" s="148" t="s">
        <v>29</v>
      </c>
      <c r="C770" s="87"/>
      <c r="D770" s="87">
        <v>35</v>
      </c>
      <c r="E770" s="87">
        <v>134</v>
      </c>
      <c r="F770" s="87"/>
      <c r="G770" s="87"/>
      <c r="H770" s="87"/>
      <c r="I770" s="87"/>
      <c r="J770" s="87"/>
      <c r="K770" s="87"/>
      <c r="L770" s="87"/>
      <c r="M770" s="87"/>
      <c r="N770" s="87">
        <v>76</v>
      </c>
      <c r="O770" s="88">
        <f t="shared" si="85"/>
        <v>245</v>
      </c>
    </row>
    <row r="771" spans="1:15" ht="12.75">
      <c r="A771" s="262"/>
      <c r="B771" s="148" t="s">
        <v>37</v>
      </c>
      <c r="C771" s="87"/>
      <c r="D771" s="87"/>
      <c r="E771" s="87">
        <v>36</v>
      </c>
      <c r="F771" s="87"/>
      <c r="G771" s="87"/>
      <c r="H771" s="87"/>
      <c r="I771" s="87"/>
      <c r="J771" s="87"/>
      <c r="K771" s="87"/>
      <c r="L771" s="87">
        <v>31</v>
      </c>
      <c r="M771" s="87"/>
      <c r="N771" s="87"/>
      <c r="O771" s="88">
        <f t="shared" si="85"/>
        <v>67</v>
      </c>
    </row>
    <row r="772" spans="1:15" ht="12.75">
      <c r="A772" s="262"/>
      <c r="B772" s="148" t="s">
        <v>111</v>
      </c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8">
        <f t="shared" si="85"/>
        <v>0</v>
      </c>
    </row>
    <row r="773" spans="1:15" ht="12.75">
      <c r="A773" s="262"/>
      <c r="B773" s="148" t="s">
        <v>94</v>
      </c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8">
        <f t="shared" si="85"/>
        <v>0</v>
      </c>
    </row>
    <row r="774" spans="1:15" ht="12.75">
      <c r="A774" s="262"/>
      <c r="B774" s="148" t="s">
        <v>30</v>
      </c>
      <c r="C774" s="87">
        <v>26</v>
      </c>
      <c r="D774" s="87"/>
      <c r="E774" s="87">
        <v>36</v>
      </c>
      <c r="F774" s="87"/>
      <c r="G774" s="87"/>
      <c r="H774" s="87"/>
      <c r="I774" s="87"/>
      <c r="J774" s="87">
        <v>257</v>
      </c>
      <c r="K774" s="87"/>
      <c r="L774" s="87"/>
      <c r="M774" s="87"/>
      <c r="N774" s="87"/>
      <c r="O774" s="88">
        <f t="shared" si="85"/>
        <v>319</v>
      </c>
    </row>
    <row r="775" spans="1:15" ht="12.75">
      <c r="A775" s="262"/>
      <c r="B775" s="148" t="s">
        <v>82</v>
      </c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8">
        <f t="shared" si="85"/>
        <v>0</v>
      </c>
    </row>
    <row r="776" spans="1:15" ht="12.75">
      <c r="A776" s="262"/>
      <c r="B776" s="148" t="s">
        <v>116</v>
      </c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8">
        <f t="shared" si="85"/>
        <v>0</v>
      </c>
    </row>
    <row r="777" spans="1:15" ht="12.75">
      <c r="A777" s="262"/>
      <c r="B777" s="148" t="s">
        <v>109</v>
      </c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8">
        <f t="shared" si="85"/>
        <v>0</v>
      </c>
    </row>
    <row r="778" spans="1:15" ht="12.75">
      <c r="A778" s="262"/>
      <c r="B778" s="148" t="s">
        <v>65</v>
      </c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8">
        <f t="shared" si="85"/>
        <v>0</v>
      </c>
    </row>
    <row r="779" spans="1:15" ht="12.75">
      <c r="A779" s="262"/>
      <c r="B779" s="148" t="s">
        <v>112</v>
      </c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8">
        <f t="shared" si="85"/>
        <v>0</v>
      </c>
    </row>
    <row r="780" spans="1:15" ht="12.75">
      <c r="A780" s="262"/>
      <c r="B780" s="148" t="s">
        <v>67</v>
      </c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8">
        <f t="shared" si="85"/>
        <v>0</v>
      </c>
    </row>
    <row r="781" spans="1:15" ht="12.75">
      <c r="A781" s="262"/>
      <c r="B781" s="148" t="s">
        <v>34</v>
      </c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8">
        <f t="shared" si="85"/>
        <v>0</v>
      </c>
    </row>
    <row r="782" spans="1:15" ht="12.75">
      <c r="A782" s="262"/>
      <c r="B782" s="148" t="s">
        <v>98</v>
      </c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8">
        <f t="shared" si="85"/>
        <v>0</v>
      </c>
    </row>
    <row r="783" spans="1:15" ht="12.75">
      <c r="A783" s="262"/>
      <c r="B783" s="148" t="s">
        <v>68</v>
      </c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8">
        <f t="shared" si="85"/>
        <v>0</v>
      </c>
    </row>
    <row r="784" spans="1:15" ht="12.75">
      <c r="A784" s="262"/>
      <c r="B784" s="148" t="s">
        <v>83</v>
      </c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8">
        <f t="shared" si="85"/>
        <v>0</v>
      </c>
    </row>
    <row r="785" spans="1:15" ht="12.75">
      <c r="A785" s="262"/>
      <c r="B785" s="148" t="s">
        <v>35</v>
      </c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8">
        <f t="shared" si="85"/>
        <v>0</v>
      </c>
    </row>
    <row r="786" spans="1:15" ht="12.75">
      <c r="A786" s="262"/>
      <c r="B786" s="148" t="s">
        <v>100</v>
      </c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8">
        <f t="shared" si="85"/>
        <v>0</v>
      </c>
    </row>
    <row r="787" spans="1:15" ht="12.75">
      <c r="A787" s="262"/>
      <c r="B787" s="148" t="s">
        <v>101</v>
      </c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8">
        <f t="shared" si="85"/>
        <v>0</v>
      </c>
    </row>
    <row r="788" spans="1:15" ht="12.75">
      <c r="A788" s="262"/>
      <c r="B788" s="148" t="s">
        <v>102</v>
      </c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8">
        <f t="shared" si="85"/>
        <v>0</v>
      </c>
    </row>
    <row r="789" spans="1:15" ht="12.75">
      <c r="A789" s="262"/>
      <c r="B789" s="148" t="s">
        <v>80</v>
      </c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8">
        <f t="shared" si="85"/>
        <v>0</v>
      </c>
    </row>
    <row r="790" spans="1:15" ht="12.75">
      <c r="A790" s="262"/>
      <c r="B790" s="148" t="s">
        <v>36</v>
      </c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>
        <v>37</v>
      </c>
      <c r="N790" s="87"/>
      <c r="O790" s="88">
        <f t="shared" si="85"/>
        <v>37</v>
      </c>
    </row>
    <row r="791" spans="1:15" ht="12.75">
      <c r="A791" s="262"/>
      <c r="B791" s="148" t="s">
        <v>23</v>
      </c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8">
        <f t="shared" si="85"/>
        <v>0</v>
      </c>
    </row>
    <row r="792" spans="1:15" ht="13.5" thickBot="1">
      <c r="A792" s="262"/>
      <c r="B792" s="149" t="s">
        <v>50</v>
      </c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90">
        <f t="shared" si="85"/>
        <v>0</v>
      </c>
    </row>
    <row r="793" spans="1:15" ht="13.5" thickBot="1">
      <c r="A793" s="262"/>
      <c r="B793" s="141" t="s">
        <v>120</v>
      </c>
      <c r="C793" s="84">
        <f aca="true" t="shared" si="89" ref="C793:N793">SUM(C794)</f>
        <v>0</v>
      </c>
      <c r="D793" s="84">
        <f t="shared" si="89"/>
        <v>0</v>
      </c>
      <c r="E793" s="84">
        <f t="shared" si="89"/>
        <v>0</v>
      </c>
      <c r="F793" s="84">
        <f t="shared" si="89"/>
        <v>0</v>
      </c>
      <c r="G793" s="84">
        <f t="shared" si="89"/>
        <v>0</v>
      </c>
      <c r="H793" s="84">
        <f t="shared" si="89"/>
        <v>0</v>
      </c>
      <c r="I793" s="84">
        <f t="shared" si="89"/>
        <v>0</v>
      </c>
      <c r="J793" s="84">
        <f t="shared" si="89"/>
        <v>0</v>
      </c>
      <c r="K793" s="84">
        <f t="shared" si="89"/>
        <v>0</v>
      </c>
      <c r="L793" s="84">
        <f t="shared" si="89"/>
        <v>0</v>
      </c>
      <c r="M793" s="84">
        <f t="shared" si="89"/>
        <v>63</v>
      </c>
      <c r="N793" s="84">
        <f t="shared" si="89"/>
        <v>0</v>
      </c>
      <c r="O793" s="84">
        <f t="shared" si="85"/>
        <v>63</v>
      </c>
    </row>
    <row r="794" spans="1:15" ht="13.5" thickBot="1">
      <c r="A794" s="263"/>
      <c r="B794" s="153" t="s">
        <v>26</v>
      </c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>
        <v>63</v>
      </c>
      <c r="N794" s="93"/>
      <c r="O794" s="94">
        <f t="shared" si="85"/>
        <v>63</v>
      </c>
    </row>
    <row r="795" spans="1:15" ht="14.25" thickBot="1">
      <c r="A795" s="264" t="s">
        <v>130</v>
      </c>
      <c r="B795" s="264"/>
      <c r="C795" s="264"/>
      <c r="D795" s="264"/>
      <c r="E795" s="264"/>
      <c r="F795" s="264"/>
      <c r="G795" s="264"/>
      <c r="H795" s="264"/>
      <c r="I795" s="264"/>
      <c r="J795" s="264"/>
      <c r="K795" s="264"/>
      <c r="L795" s="264"/>
      <c r="M795" s="265"/>
      <c r="N795" s="266"/>
      <c r="O795" s="265"/>
    </row>
    <row r="796" spans="1:15" ht="14.25" customHeight="1" thickBot="1">
      <c r="A796" s="261" t="s">
        <v>121</v>
      </c>
      <c r="B796" s="140" t="s">
        <v>13</v>
      </c>
      <c r="C796" s="34">
        <f aca="true" t="shared" si="90" ref="C796:N796">C797+C809+C824+C846+C880</f>
        <v>1842</v>
      </c>
      <c r="D796" s="34">
        <f t="shared" si="90"/>
        <v>2834</v>
      </c>
      <c r="E796" s="34">
        <f t="shared" si="90"/>
        <v>2639</v>
      </c>
      <c r="F796" s="34">
        <f t="shared" si="90"/>
        <v>2730</v>
      </c>
      <c r="G796" s="34">
        <f t="shared" si="90"/>
        <v>0</v>
      </c>
      <c r="H796" s="34">
        <f t="shared" si="90"/>
        <v>3158</v>
      </c>
      <c r="I796" s="34">
        <f t="shared" si="90"/>
        <v>1945</v>
      </c>
      <c r="J796" s="34">
        <f t="shared" si="90"/>
        <v>2149</v>
      </c>
      <c r="K796" s="34">
        <f t="shared" si="90"/>
        <v>3054</v>
      </c>
      <c r="L796" s="34">
        <f t="shared" si="90"/>
        <v>3011</v>
      </c>
      <c r="M796" s="34">
        <f t="shared" si="90"/>
        <v>3478</v>
      </c>
      <c r="N796" s="34">
        <f t="shared" si="90"/>
        <v>3117</v>
      </c>
      <c r="O796" s="34">
        <f>SUM(C796:N796)</f>
        <v>29957</v>
      </c>
    </row>
    <row r="797" spans="1:15" ht="13.5" customHeight="1" thickBot="1">
      <c r="A797" s="262"/>
      <c r="B797" s="141" t="s">
        <v>118</v>
      </c>
      <c r="C797" s="84">
        <f aca="true" t="shared" si="91" ref="C797:N797">SUM(C798:C808)</f>
        <v>1455</v>
      </c>
      <c r="D797" s="84">
        <f t="shared" si="91"/>
        <v>2506</v>
      </c>
      <c r="E797" s="84">
        <f t="shared" si="91"/>
        <v>2411</v>
      </c>
      <c r="F797" s="84">
        <f t="shared" si="91"/>
        <v>2284</v>
      </c>
      <c r="G797" s="84">
        <f t="shared" si="91"/>
        <v>0</v>
      </c>
      <c r="H797" s="84">
        <f t="shared" si="91"/>
        <v>2910</v>
      </c>
      <c r="I797" s="84">
        <f t="shared" si="91"/>
        <v>1835</v>
      </c>
      <c r="J797" s="84">
        <f t="shared" si="91"/>
        <v>1631</v>
      </c>
      <c r="K797" s="84">
        <f t="shared" si="91"/>
        <v>2534</v>
      </c>
      <c r="L797" s="84">
        <f t="shared" si="91"/>
        <v>2565</v>
      </c>
      <c r="M797" s="84">
        <f t="shared" si="91"/>
        <v>2941</v>
      </c>
      <c r="N797" s="84">
        <f t="shared" si="91"/>
        <v>2494</v>
      </c>
      <c r="O797" s="84">
        <f>SUM(C797:N797)</f>
        <v>25566</v>
      </c>
    </row>
    <row r="798" spans="1:15" ht="12.75">
      <c r="A798" s="262"/>
      <c r="B798" s="142" t="s">
        <v>14</v>
      </c>
      <c r="C798" s="85">
        <v>811</v>
      </c>
      <c r="D798" s="85">
        <v>828</v>
      </c>
      <c r="E798" s="85">
        <v>810</v>
      </c>
      <c r="F798" s="85">
        <v>942</v>
      </c>
      <c r="G798" s="85"/>
      <c r="H798" s="85">
        <v>1162</v>
      </c>
      <c r="I798" s="85">
        <v>443</v>
      </c>
      <c r="J798" s="85">
        <v>302</v>
      </c>
      <c r="K798" s="85">
        <v>549</v>
      </c>
      <c r="L798" s="85">
        <v>576</v>
      </c>
      <c r="M798" s="85">
        <v>1045</v>
      </c>
      <c r="N798" s="85">
        <v>1014</v>
      </c>
      <c r="O798" s="86">
        <f aca="true" t="shared" si="92" ref="O798:O813">SUM(C798:N798)</f>
        <v>8482</v>
      </c>
    </row>
    <row r="799" spans="1:15" ht="12.75">
      <c r="A799" s="262"/>
      <c r="B799" s="142" t="s">
        <v>198</v>
      </c>
      <c r="C799" s="85"/>
      <c r="D799" s="85"/>
      <c r="E799" s="85"/>
      <c r="F799" s="85"/>
      <c r="G799" s="85"/>
      <c r="H799" s="85"/>
      <c r="I799" s="85">
        <v>92</v>
      </c>
      <c r="J799" s="85"/>
      <c r="K799" s="85"/>
      <c r="L799" s="85"/>
      <c r="M799" s="85"/>
      <c r="N799" s="85"/>
      <c r="O799" s="86"/>
    </row>
    <row r="800" spans="1:15" ht="12.75">
      <c r="A800" s="262"/>
      <c r="B800" s="143" t="s">
        <v>51</v>
      </c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8">
        <f t="shared" si="92"/>
        <v>0</v>
      </c>
    </row>
    <row r="801" spans="1:15" ht="12.75">
      <c r="A801" s="262"/>
      <c r="B801" s="143" t="s">
        <v>17</v>
      </c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8">
        <f t="shared" si="92"/>
        <v>0</v>
      </c>
    </row>
    <row r="802" spans="1:15" ht="22.5">
      <c r="A802" s="262"/>
      <c r="B802" s="144" t="s">
        <v>18</v>
      </c>
      <c r="C802" s="87"/>
      <c r="D802" s="87"/>
      <c r="E802" s="87">
        <v>141</v>
      </c>
      <c r="F802" s="87">
        <v>164</v>
      </c>
      <c r="G802" s="87"/>
      <c r="H802" s="87">
        <v>338</v>
      </c>
      <c r="I802" s="87">
        <v>99</v>
      </c>
      <c r="J802" s="87">
        <v>323</v>
      </c>
      <c r="K802" s="87">
        <v>340</v>
      </c>
      <c r="L802" s="87">
        <v>325</v>
      </c>
      <c r="M802" s="87">
        <v>249</v>
      </c>
      <c r="N802" s="87">
        <v>194</v>
      </c>
      <c r="O802" s="88">
        <f t="shared" si="92"/>
        <v>2173</v>
      </c>
    </row>
    <row r="803" spans="1:15" ht="12.75">
      <c r="A803" s="262"/>
      <c r="B803" s="144" t="s">
        <v>19</v>
      </c>
      <c r="C803" s="87"/>
      <c r="D803" s="87"/>
      <c r="E803" s="87"/>
      <c r="F803" s="87"/>
      <c r="G803" s="87"/>
      <c r="H803" s="87"/>
      <c r="I803" s="87">
        <v>125</v>
      </c>
      <c r="J803" s="87"/>
      <c r="K803" s="87"/>
      <c r="L803" s="87"/>
      <c r="M803" s="87">
        <v>150</v>
      </c>
      <c r="N803" s="87"/>
      <c r="O803" s="88">
        <f t="shared" si="92"/>
        <v>275</v>
      </c>
    </row>
    <row r="804" spans="1:15" ht="12.75">
      <c r="A804" s="262"/>
      <c r="B804" s="143" t="s">
        <v>16</v>
      </c>
      <c r="C804" s="87"/>
      <c r="D804" s="87">
        <v>387</v>
      </c>
      <c r="E804" s="87">
        <v>265</v>
      </c>
      <c r="F804" s="87">
        <v>114</v>
      </c>
      <c r="G804" s="87"/>
      <c r="H804" s="87">
        <v>526</v>
      </c>
      <c r="I804" s="87">
        <v>159</v>
      </c>
      <c r="J804" s="87">
        <v>226</v>
      </c>
      <c r="K804" s="87">
        <v>106</v>
      </c>
      <c r="L804" s="87">
        <v>88</v>
      </c>
      <c r="M804" s="87"/>
      <c r="N804" s="87">
        <v>281</v>
      </c>
      <c r="O804" s="88">
        <f t="shared" si="92"/>
        <v>2152</v>
      </c>
    </row>
    <row r="805" spans="1:15" ht="12.75">
      <c r="A805" s="262"/>
      <c r="B805" s="145" t="s">
        <v>15</v>
      </c>
      <c r="C805" s="89">
        <v>114</v>
      </c>
      <c r="D805" s="89">
        <v>276</v>
      </c>
      <c r="E805" s="89">
        <v>123</v>
      </c>
      <c r="F805" s="89">
        <v>148</v>
      </c>
      <c r="G805" s="89"/>
      <c r="H805" s="89">
        <v>127</v>
      </c>
      <c r="I805" s="89">
        <v>167</v>
      </c>
      <c r="J805" s="89"/>
      <c r="K805" s="89">
        <v>171</v>
      </c>
      <c r="L805" s="89">
        <v>87</v>
      </c>
      <c r="M805" s="89">
        <v>136</v>
      </c>
      <c r="N805" s="89">
        <v>96</v>
      </c>
      <c r="O805" s="90">
        <f t="shared" si="92"/>
        <v>1445</v>
      </c>
    </row>
    <row r="806" spans="1:15" ht="12.75">
      <c r="A806" s="262"/>
      <c r="B806" s="145" t="s">
        <v>142</v>
      </c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90"/>
    </row>
    <row r="807" spans="1:15" ht="12.75">
      <c r="A807" s="262"/>
      <c r="B807" s="145" t="s">
        <v>122</v>
      </c>
      <c r="C807" s="89">
        <v>530</v>
      </c>
      <c r="D807" s="89">
        <v>653</v>
      </c>
      <c r="E807" s="89">
        <v>1072</v>
      </c>
      <c r="F807" s="89">
        <v>916</v>
      </c>
      <c r="G807" s="89"/>
      <c r="H807" s="89">
        <v>603</v>
      </c>
      <c r="I807" s="89">
        <v>750</v>
      </c>
      <c r="J807" s="89">
        <v>780</v>
      </c>
      <c r="K807" s="89">
        <v>1368</v>
      </c>
      <c r="L807" s="89">
        <v>1489</v>
      </c>
      <c r="M807" s="89">
        <v>1361</v>
      </c>
      <c r="N807" s="89">
        <v>909</v>
      </c>
      <c r="O807" s="90">
        <f t="shared" si="92"/>
        <v>10431</v>
      </c>
    </row>
    <row r="808" spans="1:15" ht="13.5" thickBot="1">
      <c r="A808" s="262"/>
      <c r="B808" s="145" t="s">
        <v>21</v>
      </c>
      <c r="C808" s="89"/>
      <c r="D808" s="89">
        <v>362</v>
      </c>
      <c r="E808" s="89"/>
      <c r="F808" s="89"/>
      <c r="G808" s="89"/>
      <c r="H808" s="89">
        <v>154</v>
      </c>
      <c r="I808" s="89"/>
      <c r="J808" s="89"/>
      <c r="K808" s="89"/>
      <c r="L808" s="89"/>
      <c r="M808" s="89"/>
      <c r="N808" s="89"/>
      <c r="O808" s="90">
        <f t="shared" si="92"/>
        <v>516</v>
      </c>
    </row>
    <row r="809" spans="1:15" ht="13.5" thickBot="1">
      <c r="A809" s="262"/>
      <c r="B809" s="141" t="s">
        <v>59</v>
      </c>
      <c r="C809" s="84">
        <f aca="true" t="shared" si="93" ref="C809:N809">SUM(C810:C823)</f>
        <v>163</v>
      </c>
      <c r="D809" s="84">
        <f t="shared" si="93"/>
        <v>0</v>
      </c>
      <c r="E809" s="84">
        <f t="shared" si="93"/>
        <v>88</v>
      </c>
      <c r="F809" s="84">
        <f t="shared" si="93"/>
        <v>117</v>
      </c>
      <c r="G809" s="84">
        <f t="shared" si="93"/>
        <v>0</v>
      </c>
      <c r="H809" s="84">
        <f t="shared" si="93"/>
        <v>0</v>
      </c>
      <c r="I809" s="84">
        <f t="shared" si="93"/>
        <v>0</v>
      </c>
      <c r="J809" s="84">
        <f t="shared" si="93"/>
        <v>293</v>
      </c>
      <c r="K809" s="84">
        <f t="shared" si="93"/>
        <v>412</v>
      </c>
      <c r="L809" s="84">
        <f t="shared" si="93"/>
        <v>351</v>
      </c>
      <c r="M809" s="84">
        <f t="shared" si="93"/>
        <v>537</v>
      </c>
      <c r="N809" s="84">
        <f t="shared" si="93"/>
        <v>623</v>
      </c>
      <c r="O809" s="84">
        <f t="shared" si="92"/>
        <v>2584</v>
      </c>
    </row>
    <row r="810" spans="1:15" ht="12.75">
      <c r="A810" s="262"/>
      <c r="B810" s="142" t="s">
        <v>93</v>
      </c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6">
        <f t="shared" si="92"/>
        <v>0</v>
      </c>
    </row>
    <row r="811" spans="1:15" ht="12.75">
      <c r="A811" s="262"/>
      <c r="B811" s="142" t="s">
        <v>126</v>
      </c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6">
        <f t="shared" si="92"/>
        <v>0</v>
      </c>
    </row>
    <row r="812" spans="1:15" ht="12.75">
      <c r="A812" s="262"/>
      <c r="B812" s="142" t="s">
        <v>75</v>
      </c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6">
        <f t="shared" si="92"/>
        <v>0</v>
      </c>
    </row>
    <row r="813" spans="1:15" ht="12.75">
      <c r="A813" s="262"/>
      <c r="B813" s="142" t="s">
        <v>127</v>
      </c>
      <c r="C813" s="85"/>
      <c r="D813" s="85"/>
      <c r="E813" s="85"/>
      <c r="F813" s="85"/>
      <c r="G813" s="85"/>
      <c r="H813" s="85"/>
      <c r="I813" s="85"/>
      <c r="J813" s="85">
        <v>180</v>
      </c>
      <c r="K813" s="85">
        <v>336</v>
      </c>
      <c r="L813" s="85">
        <v>250</v>
      </c>
      <c r="M813" s="85">
        <v>360</v>
      </c>
      <c r="N813" s="85">
        <v>458</v>
      </c>
      <c r="O813" s="86">
        <f t="shared" si="92"/>
        <v>1584</v>
      </c>
    </row>
    <row r="814" spans="1:15" ht="12.75">
      <c r="A814" s="262"/>
      <c r="B814" s="142" t="s">
        <v>195</v>
      </c>
      <c r="C814" s="85"/>
      <c r="D814" s="85"/>
      <c r="E814" s="85"/>
      <c r="F814" s="85"/>
      <c r="G814" s="85"/>
      <c r="H814" s="85"/>
      <c r="I814" s="85"/>
      <c r="J814" s="85"/>
      <c r="K814" s="85">
        <v>76</v>
      </c>
      <c r="L814" s="85"/>
      <c r="M814" s="85"/>
      <c r="N814" s="85"/>
      <c r="O814" s="86"/>
    </row>
    <row r="815" spans="1:15" ht="12.75">
      <c r="A815" s="262"/>
      <c r="B815" s="101" t="s">
        <v>131</v>
      </c>
      <c r="C815" s="85">
        <v>63</v>
      </c>
      <c r="D815" s="188"/>
      <c r="E815" s="188">
        <v>88</v>
      </c>
      <c r="F815" s="85"/>
      <c r="G815" s="85"/>
      <c r="H815" s="85"/>
      <c r="I815" s="85"/>
      <c r="J815" s="85"/>
      <c r="K815" s="85"/>
      <c r="L815" s="85"/>
      <c r="M815" s="85"/>
      <c r="N815" s="85"/>
      <c r="O815" s="86"/>
    </row>
    <row r="816" spans="1:15" ht="12.75">
      <c r="A816" s="262"/>
      <c r="B816" s="143" t="s">
        <v>77</v>
      </c>
      <c r="C816" s="87"/>
      <c r="D816" s="87"/>
      <c r="E816" s="87"/>
      <c r="F816" s="87">
        <v>117</v>
      </c>
      <c r="G816" s="87"/>
      <c r="H816" s="87"/>
      <c r="I816" s="87"/>
      <c r="J816" s="87"/>
      <c r="K816" s="87"/>
      <c r="L816" s="87"/>
      <c r="M816" s="87">
        <v>90</v>
      </c>
      <c r="N816" s="87"/>
      <c r="O816" s="88">
        <f>SUM(C816:N816)</f>
        <v>207</v>
      </c>
    </row>
    <row r="817" spans="1:15" ht="12.75">
      <c r="A817" s="262"/>
      <c r="B817" s="143" t="s">
        <v>3</v>
      </c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8">
        <f>SUM(C817:N817)</f>
        <v>0</v>
      </c>
    </row>
    <row r="818" spans="1:15" ht="22.5">
      <c r="A818" s="262"/>
      <c r="B818" s="143" t="s">
        <v>196</v>
      </c>
      <c r="C818" s="87"/>
      <c r="D818" s="87"/>
      <c r="E818" s="87"/>
      <c r="F818" s="87"/>
      <c r="G818" s="87"/>
      <c r="H818" s="87"/>
      <c r="I818" s="87"/>
      <c r="J818" s="87">
        <v>113</v>
      </c>
      <c r="K818" s="87"/>
      <c r="L818" s="87"/>
      <c r="M818" s="87"/>
      <c r="N818" s="87"/>
      <c r="O818" s="88"/>
    </row>
    <row r="819" spans="1:15" ht="12.75">
      <c r="A819" s="262"/>
      <c r="B819" s="143" t="s">
        <v>197</v>
      </c>
      <c r="C819" s="87"/>
      <c r="D819" s="87"/>
      <c r="E819" s="87"/>
      <c r="F819" s="87"/>
      <c r="G819" s="87"/>
      <c r="H819" s="87"/>
      <c r="I819" s="87"/>
      <c r="J819" s="87"/>
      <c r="K819" s="87"/>
      <c r="L819" s="87">
        <v>101</v>
      </c>
      <c r="M819" s="87"/>
      <c r="N819" s="87"/>
      <c r="O819" s="88"/>
    </row>
    <row r="820" spans="1:15" ht="12.75">
      <c r="A820" s="262"/>
      <c r="B820" s="143" t="s">
        <v>124</v>
      </c>
      <c r="C820" s="87">
        <v>100</v>
      </c>
      <c r="D820" s="87"/>
      <c r="E820" s="87"/>
      <c r="F820" s="87"/>
      <c r="G820" s="87"/>
      <c r="H820" s="87"/>
      <c r="I820" s="87"/>
      <c r="J820" s="87"/>
      <c r="K820" s="87"/>
      <c r="L820" s="87"/>
      <c r="M820" s="87">
        <v>87</v>
      </c>
      <c r="N820" s="87"/>
      <c r="O820" s="88">
        <f>SUM(C820:N820)</f>
        <v>187</v>
      </c>
    </row>
    <row r="821" spans="1:15" ht="12.75">
      <c r="A821" s="262"/>
      <c r="B821" s="154" t="s">
        <v>39</v>
      </c>
      <c r="C821" s="91"/>
      <c r="D821" s="91"/>
      <c r="E821" s="91"/>
      <c r="F821" s="91"/>
      <c r="G821" s="91"/>
      <c r="H821" s="91"/>
      <c r="I821" s="91"/>
      <c r="J821" s="91"/>
      <c r="K821" s="91"/>
      <c r="L821" s="91"/>
      <c r="M821" s="91"/>
      <c r="N821" s="91"/>
      <c r="O821" s="92">
        <f>SUM(C821:N821)</f>
        <v>0</v>
      </c>
    </row>
    <row r="822" spans="1:15" ht="12.75">
      <c r="A822" s="262"/>
      <c r="B822" s="154" t="s">
        <v>156</v>
      </c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>
        <v>165</v>
      </c>
      <c r="O822" s="92"/>
    </row>
    <row r="823" spans="1:15" ht="13.5" thickBot="1">
      <c r="A823" s="262"/>
      <c r="B823" s="145" t="s">
        <v>103</v>
      </c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90">
        <f aca="true" t="shared" si="94" ref="O823:O881">SUM(C823:N823)</f>
        <v>0</v>
      </c>
    </row>
    <row r="824" spans="1:15" ht="13.5" thickBot="1">
      <c r="A824" s="262"/>
      <c r="B824" s="146" t="s">
        <v>60</v>
      </c>
      <c r="C824" s="84">
        <f aca="true" t="shared" si="95" ref="C824:N824">SUM(C825:C828)</f>
        <v>0</v>
      </c>
      <c r="D824" s="84">
        <f t="shared" si="95"/>
        <v>0</v>
      </c>
      <c r="E824" s="84">
        <f t="shared" si="95"/>
        <v>0</v>
      </c>
      <c r="F824" s="84">
        <f t="shared" si="95"/>
        <v>0</v>
      </c>
      <c r="G824" s="84">
        <f t="shared" si="95"/>
        <v>0</v>
      </c>
      <c r="H824" s="84">
        <f t="shared" si="95"/>
        <v>111</v>
      </c>
      <c r="I824" s="84">
        <f t="shared" si="95"/>
        <v>0</v>
      </c>
      <c r="J824" s="84">
        <f t="shared" si="95"/>
        <v>0</v>
      </c>
      <c r="K824" s="84">
        <f t="shared" si="95"/>
        <v>0</v>
      </c>
      <c r="L824" s="84">
        <f t="shared" si="95"/>
        <v>0</v>
      </c>
      <c r="M824" s="84">
        <f t="shared" si="95"/>
        <v>0</v>
      </c>
      <c r="N824" s="84">
        <f t="shared" si="95"/>
        <v>0</v>
      </c>
      <c r="O824" s="84">
        <f t="shared" si="94"/>
        <v>111</v>
      </c>
    </row>
    <row r="825" spans="1:15" ht="12.75">
      <c r="A825" s="262"/>
      <c r="B825" s="147" t="s">
        <v>25</v>
      </c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6">
        <f t="shared" si="94"/>
        <v>0</v>
      </c>
    </row>
    <row r="826" spans="1:15" ht="12.75">
      <c r="A826" s="262"/>
      <c r="B826" s="148" t="s">
        <v>24</v>
      </c>
      <c r="C826" s="87"/>
      <c r="D826" s="87"/>
      <c r="E826" s="87"/>
      <c r="F826" s="87"/>
      <c r="G826" s="87"/>
      <c r="H826" s="87">
        <v>111</v>
      </c>
      <c r="I826" s="87"/>
      <c r="J826" s="87"/>
      <c r="K826" s="87"/>
      <c r="L826" s="87"/>
      <c r="M826" s="87"/>
      <c r="N826" s="87"/>
      <c r="O826" s="88">
        <f t="shared" si="94"/>
        <v>111</v>
      </c>
    </row>
    <row r="827" spans="1:15" ht="12.75">
      <c r="A827" s="262"/>
      <c r="B827" s="148" t="s">
        <v>114</v>
      </c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8">
        <f t="shared" si="94"/>
        <v>0</v>
      </c>
    </row>
    <row r="828" spans="1:15" ht="13.5" thickBot="1">
      <c r="A828" s="262"/>
      <c r="B828" s="149" t="s">
        <v>110</v>
      </c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90">
        <f t="shared" si="94"/>
        <v>0</v>
      </c>
    </row>
    <row r="829" spans="1:15" ht="23.25" thickBot="1">
      <c r="A829" s="262"/>
      <c r="B829" s="150" t="s">
        <v>61</v>
      </c>
      <c r="C829" s="84">
        <f aca="true" t="shared" si="96" ref="C829:N829">SUM(C830:C845)</f>
        <v>0</v>
      </c>
      <c r="D829" s="84">
        <f t="shared" si="96"/>
        <v>0</v>
      </c>
      <c r="E829" s="84">
        <f t="shared" si="96"/>
        <v>0</v>
      </c>
      <c r="F829" s="84">
        <f t="shared" si="96"/>
        <v>0</v>
      </c>
      <c r="G829" s="84">
        <f t="shared" si="96"/>
        <v>0</v>
      </c>
      <c r="H829" s="84">
        <f t="shared" si="96"/>
        <v>0</v>
      </c>
      <c r="I829" s="84">
        <f t="shared" si="96"/>
        <v>0</v>
      </c>
      <c r="J829" s="84">
        <f t="shared" si="96"/>
        <v>0</v>
      </c>
      <c r="K829" s="84">
        <f t="shared" si="96"/>
        <v>0</v>
      </c>
      <c r="L829" s="84">
        <f t="shared" si="96"/>
        <v>0</v>
      </c>
      <c r="M829" s="84">
        <f t="shared" si="96"/>
        <v>0</v>
      </c>
      <c r="N829" s="84">
        <f t="shared" si="96"/>
        <v>190</v>
      </c>
      <c r="O829" s="84">
        <f t="shared" si="94"/>
        <v>190</v>
      </c>
    </row>
    <row r="830" spans="1:15" ht="12.75">
      <c r="A830" s="262"/>
      <c r="B830" s="151" t="s">
        <v>104</v>
      </c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6">
        <f t="shared" si="94"/>
        <v>0</v>
      </c>
    </row>
    <row r="831" spans="1:15" ht="12.75">
      <c r="A831" s="262"/>
      <c r="B831" s="148" t="s">
        <v>107</v>
      </c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8">
        <f t="shared" si="94"/>
        <v>0</v>
      </c>
    </row>
    <row r="832" spans="1:15" ht="12.75">
      <c r="A832" s="262"/>
      <c r="B832" s="148" t="s">
        <v>113</v>
      </c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8">
        <f t="shared" si="94"/>
        <v>0</v>
      </c>
    </row>
    <row r="833" spans="1:15" ht="12.75">
      <c r="A833" s="262"/>
      <c r="B833" s="148" t="s">
        <v>22</v>
      </c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8">
        <f t="shared" si="94"/>
        <v>0</v>
      </c>
    </row>
    <row r="834" spans="1:15" ht="12.75">
      <c r="A834" s="262"/>
      <c r="B834" s="148" t="s">
        <v>74</v>
      </c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8">
        <f t="shared" si="94"/>
        <v>0</v>
      </c>
    </row>
    <row r="835" spans="1:15" ht="12.75">
      <c r="A835" s="262"/>
      <c r="B835" s="148" t="s">
        <v>70</v>
      </c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8">
        <f t="shared" si="94"/>
        <v>0</v>
      </c>
    </row>
    <row r="836" spans="1:15" ht="12.75">
      <c r="A836" s="262"/>
      <c r="B836" s="148" t="s">
        <v>38</v>
      </c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8">
        <f t="shared" si="94"/>
        <v>0</v>
      </c>
    </row>
    <row r="837" spans="1:15" ht="12.75">
      <c r="A837" s="262"/>
      <c r="B837" s="148" t="s">
        <v>69</v>
      </c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8">
        <f t="shared" si="94"/>
        <v>0</v>
      </c>
    </row>
    <row r="838" spans="1:15" ht="12.75">
      <c r="A838" s="262"/>
      <c r="B838" s="148" t="s">
        <v>73</v>
      </c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>
        <v>190</v>
      </c>
      <c r="O838" s="88"/>
    </row>
    <row r="839" spans="1:15" ht="12.75">
      <c r="A839" s="262"/>
      <c r="B839" s="148" t="s">
        <v>78</v>
      </c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8">
        <f t="shared" si="94"/>
        <v>0</v>
      </c>
    </row>
    <row r="840" spans="1:15" ht="22.5">
      <c r="A840" s="262"/>
      <c r="B840" s="148" t="s">
        <v>99</v>
      </c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8">
        <f t="shared" si="94"/>
        <v>0</v>
      </c>
    </row>
    <row r="841" spans="1:15" ht="12.75">
      <c r="A841" s="262"/>
      <c r="B841" s="148" t="s">
        <v>79</v>
      </c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8">
        <f t="shared" si="94"/>
        <v>0</v>
      </c>
    </row>
    <row r="842" spans="1:15" ht="12.75">
      <c r="A842" s="262"/>
      <c r="B842" s="148" t="s">
        <v>106</v>
      </c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8">
        <f t="shared" si="94"/>
        <v>0</v>
      </c>
    </row>
    <row r="843" spans="1:15" ht="12.75">
      <c r="A843" s="262"/>
      <c r="B843" s="148" t="s">
        <v>72</v>
      </c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8">
        <f t="shared" si="94"/>
        <v>0</v>
      </c>
    </row>
    <row r="844" spans="1:15" ht="12.75">
      <c r="A844" s="262"/>
      <c r="B844" s="156" t="s">
        <v>97</v>
      </c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8">
        <f t="shared" si="94"/>
        <v>0</v>
      </c>
    </row>
    <row r="845" spans="1:15" ht="13.5" thickBot="1">
      <c r="A845" s="262"/>
      <c r="B845" s="149" t="s">
        <v>143</v>
      </c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90">
        <f t="shared" si="94"/>
        <v>0</v>
      </c>
    </row>
    <row r="846" spans="1:15" ht="13.5" thickBot="1">
      <c r="A846" s="262"/>
      <c r="B846" s="152" t="s">
        <v>119</v>
      </c>
      <c r="C846" s="84">
        <f aca="true" t="shared" si="97" ref="C846:N846">SUM(C847:C879)</f>
        <v>224</v>
      </c>
      <c r="D846" s="84">
        <f t="shared" si="97"/>
        <v>328</v>
      </c>
      <c r="E846" s="84">
        <f t="shared" si="97"/>
        <v>140</v>
      </c>
      <c r="F846" s="84">
        <f t="shared" si="97"/>
        <v>329</v>
      </c>
      <c r="G846" s="84">
        <f t="shared" si="97"/>
        <v>0</v>
      </c>
      <c r="H846" s="84">
        <f t="shared" si="97"/>
        <v>137</v>
      </c>
      <c r="I846" s="84">
        <f t="shared" si="97"/>
        <v>110</v>
      </c>
      <c r="J846" s="84">
        <f t="shared" si="97"/>
        <v>225</v>
      </c>
      <c r="K846" s="84">
        <f t="shared" si="97"/>
        <v>108</v>
      </c>
      <c r="L846" s="84">
        <f t="shared" si="97"/>
        <v>95</v>
      </c>
      <c r="M846" s="84">
        <f t="shared" si="97"/>
        <v>0</v>
      </c>
      <c r="N846" s="84">
        <f t="shared" si="97"/>
        <v>0</v>
      </c>
      <c r="O846" s="84">
        <f t="shared" si="94"/>
        <v>1696</v>
      </c>
    </row>
    <row r="847" spans="1:15" ht="12.75">
      <c r="A847" s="262"/>
      <c r="B847" s="151" t="s">
        <v>28</v>
      </c>
      <c r="C847" s="85"/>
      <c r="D847" s="85">
        <v>127</v>
      </c>
      <c r="E847" s="85"/>
      <c r="F847" s="85"/>
      <c r="G847" s="85"/>
      <c r="H847" s="85">
        <v>137</v>
      </c>
      <c r="I847" s="85"/>
      <c r="J847" s="85"/>
      <c r="K847" s="85"/>
      <c r="L847" s="85"/>
      <c r="M847" s="85"/>
      <c r="N847" s="85"/>
      <c r="O847" s="86">
        <f t="shared" si="94"/>
        <v>264</v>
      </c>
    </row>
    <row r="848" spans="1:15" ht="12.75">
      <c r="A848" s="262"/>
      <c r="B848" s="148" t="s">
        <v>4</v>
      </c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8">
        <f t="shared" si="94"/>
        <v>0</v>
      </c>
    </row>
    <row r="849" spans="1:15" ht="12.75">
      <c r="A849" s="262"/>
      <c r="B849" s="148" t="s">
        <v>27</v>
      </c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8">
        <f t="shared" si="94"/>
        <v>0</v>
      </c>
    </row>
    <row r="850" spans="1:15" ht="12.75">
      <c r="A850" s="262"/>
      <c r="B850" s="148" t="s">
        <v>31</v>
      </c>
      <c r="C850" s="87">
        <v>77</v>
      </c>
      <c r="D850" s="87"/>
      <c r="E850" s="87"/>
      <c r="F850" s="87">
        <v>143</v>
      </c>
      <c r="G850" s="87"/>
      <c r="H850" s="87"/>
      <c r="I850" s="87"/>
      <c r="J850" s="87"/>
      <c r="K850" s="87"/>
      <c r="L850" s="87">
        <v>95</v>
      </c>
      <c r="M850" s="87"/>
      <c r="N850" s="87"/>
      <c r="O850" s="88">
        <f t="shared" si="94"/>
        <v>315</v>
      </c>
    </row>
    <row r="851" spans="1:15" ht="22.5">
      <c r="A851" s="262"/>
      <c r="B851" s="148" t="s">
        <v>96</v>
      </c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8">
        <f t="shared" si="94"/>
        <v>0</v>
      </c>
    </row>
    <row r="852" spans="1:15" ht="12.75">
      <c r="A852" s="262"/>
      <c r="B852" s="148" t="s">
        <v>95</v>
      </c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8">
        <f t="shared" si="94"/>
        <v>0</v>
      </c>
    </row>
    <row r="853" spans="1:15" ht="12.75">
      <c r="A853" s="262"/>
      <c r="B853" s="148" t="s">
        <v>115</v>
      </c>
      <c r="C853" s="87">
        <v>72</v>
      </c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8">
        <f t="shared" si="94"/>
        <v>72</v>
      </c>
    </row>
    <row r="854" spans="1:15" ht="12.75">
      <c r="A854" s="262"/>
      <c r="B854" s="148" t="s">
        <v>32</v>
      </c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8">
        <f t="shared" si="94"/>
        <v>0</v>
      </c>
    </row>
    <row r="855" spans="1:15" ht="12.75">
      <c r="A855" s="262"/>
      <c r="B855" s="148" t="s">
        <v>33</v>
      </c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8">
        <f t="shared" si="94"/>
        <v>0</v>
      </c>
    </row>
    <row r="856" spans="1:15" ht="12.75">
      <c r="A856" s="262"/>
      <c r="B856" s="148" t="s">
        <v>105</v>
      </c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8">
        <f t="shared" si="94"/>
        <v>0</v>
      </c>
    </row>
    <row r="857" spans="1:15" ht="12.75">
      <c r="A857" s="262"/>
      <c r="B857" s="148" t="s">
        <v>29</v>
      </c>
      <c r="C857" s="87">
        <v>75</v>
      </c>
      <c r="D857" s="87">
        <v>86</v>
      </c>
      <c r="E857" s="87"/>
      <c r="F857" s="87"/>
      <c r="G857" s="87"/>
      <c r="H857" s="87"/>
      <c r="I857" s="87"/>
      <c r="J857" s="87"/>
      <c r="K857" s="87">
        <v>108</v>
      </c>
      <c r="L857" s="87"/>
      <c r="M857" s="87"/>
      <c r="N857" s="87"/>
      <c r="O857" s="88">
        <f t="shared" si="94"/>
        <v>269</v>
      </c>
    </row>
    <row r="858" spans="1:15" ht="12.75">
      <c r="A858" s="262"/>
      <c r="B858" s="148" t="s">
        <v>37</v>
      </c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8">
        <f t="shared" si="94"/>
        <v>0</v>
      </c>
    </row>
    <row r="859" spans="1:15" ht="12.75">
      <c r="A859" s="262"/>
      <c r="B859" s="148" t="s">
        <v>111</v>
      </c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8">
        <f t="shared" si="94"/>
        <v>0</v>
      </c>
    </row>
    <row r="860" spans="1:15" ht="12.75">
      <c r="A860" s="262"/>
      <c r="B860" s="148" t="s">
        <v>94</v>
      </c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8">
        <f t="shared" si="94"/>
        <v>0</v>
      </c>
    </row>
    <row r="861" spans="1:15" ht="12.75">
      <c r="A861" s="262"/>
      <c r="B861" s="148" t="s">
        <v>30</v>
      </c>
      <c r="C861" s="87"/>
      <c r="D861" s="87">
        <v>115</v>
      </c>
      <c r="E861" s="87">
        <v>140</v>
      </c>
      <c r="F861" s="87"/>
      <c r="G861" s="87"/>
      <c r="H861" s="87"/>
      <c r="I861" s="87"/>
      <c r="J861" s="87"/>
      <c r="K861" s="87"/>
      <c r="L861" s="87"/>
      <c r="M861" s="87"/>
      <c r="N861" s="87"/>
      <c r="O861" s="88">
        <f t="shared" si="94"/>
        <v>255</v>
      </c>
    </row>
    <row r="862" spans="1:15" ht="12.75">
      <c r="A862" s="262"/>
      <c r="B862" s="148" t="s">
        <v>82</v>
      </c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8">
        <f t="shared" si="94"/>
        <v>0</v>
      </c>
    </row>
    <row r="863" spans="1:15" ht="12.75">
      <c r="A863" s="262"/>
      <c r="B863" s="148" t="s">
        <v>116</v>
      </c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8">
        <f t="shared" si="94"/>
        <v>0</v>
      </c>
    </row>
    <row r="864" spans="1:15" ht="12.75">
      <c r="A864" s="262"/>
      <c r="B864" s="148" t="s">
        <v>109</v>
      </c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8">
        <f t="shared" si="94"/>
        <v>0</v>
      </c>
    </row>
    <row r="865" spans="1:15" ht="12.75">
      <c r="A865" s="262"/>
      <c r="B865" s="148" t="s">
        <v>65</v>
      </c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8">
        <f t="shared" si="94"/>
        <v>0</v>
      </c>
    </row>
    <row r="866" spans="1:15" ht="12.75">
      <c r="A866" s="262"/>
      <c r="B866" s="148" t="s">
        <v>112</v>
      </c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8">
        <f t="shared" si="94"/>
        <v>0</v>
      </c>
    </row>
    <row r="867" spans="1:15" ht="12.75">
      <c r="A867" s="262"/>
      <c r="B867" s="148" t="s">
        <v>67</v>
      </c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8">
        <f t="shared" si="94"/>
        <v>0</v>
      </c>
    </row>
    <row r="868" spans="1:15" ht="12.75">
      <c r="A868" s="262"/>
      <c r="B868" s="148" t="s">
        <v>34</v>
      </c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8">
        <f t="shared" si="94"/>
        <v>0</v>
      </c>
    </row>
    <row r="869" spans="1:15" ht="12.75">
      <c r="A869" s="262"/>
      <c r="B869" s="148" t="s">
        <v>98</v>
      </c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8">
        <f t="shared" si="94"/>
        <v>0</v>
      </c>
    </row>
    <row r="870" spans="1:15" ht="12.75">
      <c r="A870" s="262"/>
      <c r="B870" s="148" t="s">
        <v>68</v>
      </c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8">
        <f t="shared" si="94"/>
        <v>0</v>
      </c>
    </row>
    <row r="871" spans="1:15" ht="12.75">
      <c r="A871" s="262"/>
      <c r="B871" s="148" t="s">
        <v>83</v>
      </c>
      <c r="C871" s="87"/>
      <c r="D871" s="87"/>
      <c r="E871" s="87"/>
      <c r="F871" s="87">
        <v>186</v>
      </c>
      <c r="G871" s="87"/>
      <c r="H871" s="87"/>
      <c r="I871" s="87"/>
      <c r="J871" s="87">
        <v>80</v>
      </c>
      <c r="K871" s="87"/>
      <c r="L871" s="87"/>
      <c r="M871" s="87"/>
      <c r="N871" s="87"/>
      <c r="O871" s="88">
        <f t="shared" si="94"/>
        <v>266</v>
      </c>
    </row>
    <row r="872" spans="1:15" ht="12.75">
      <c r="A872" s="262"/>
      <c r="B872" s="148" t="s">
        <v>35</v>
      </c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8">
        <f t="shared" si="94"/>
        <v>0</v>
      </c>
    </row>
    <row r="873" spans="1:15" ht="12.75">
      <c r="A873" s="262"/>
      <c r="B873" s="148" t="s">
        <v>100</v>
      </c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8">
        <f t="shared" si="94"/>
        <v>0</v>
      </c>
    </row>
    <row r="874" spans="1:15" ht="12.75">
      <c r="A874" s="262"/>
      <c r="B874" s="148" t="s">
        <v>101</v>
      </c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8">
        <f t="shared" si="94"/>
        <v>0</v>
      </c>
    </row>
    <row r="875" spans="1:15" ht="12.75">
      <c r="A875" s="262"/>
      <c r="B875" s="148" t="s">
        <v>102</v>
      </c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8">
        <f t="shared" si="94"/>
        <v>0</v>
      </c>
    </row>
    <row r="876" spans="1:15" ht="12.75">
      <c r="A876" s="262"/>
      <c r="B876" s="148" t="s">
        <v>80</v>
      </c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8">
        <f t="shared" si="94"/>
        <v>0</v>
      </c>
    </row>
    <row r="877" spans="1:15" ht="12.75">
      <c r="A877" s="262"/>
      <c r="B877" s="148" t="s">
        <v>36</v>
      </c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8">
        <f t="shared" si="94"/>
        <v>0</v>
      </c>
    </row>
    <row r="878" spans="1:15" ht="12.75">
      <c r="A878" s="262"/>
      <c r="B878" s="148" t="s">
        <v>23</v>
      </c>
      <c r="C878" s="87"/>
      <c r="D878" s="87"/>
      <c r="E878" s="87"/>
      <c r="F878" s="87"/>
      <c r="G878" s="87"/>
      <c r="H878" s="87"/>
      <c r="I878" s="87">
        <v>110</v>
      </c>
      <c r="J878" s="87">
        <v>145</v>
      </c>
      <c r="K878" s="87"/>
      <c r="L878" s="87"/>
      <c r="M878" s="87"/>
      <c r="N878" s="87"/>
      <c r="O878" s="88">
        <f t="shared" si="94"/>
        <v>255</v>
      </c>
    </row>
    <row r="879" spans="1:15" ht="13.5" thickBot="1">
      <c r="A879" s="262"/>
      <c r="B879" s="149" t="s">
        <v>50</v>
      </c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90">
        <f t="shared" si="94"/>
        <v>0</v>
      </c>
    </row>
    <row r="880" spans="1:15" ht="13.5" thickBot="1">
      <c r="A880" s="262"/>
      <c r="B880" s="141" t="s">
        <v>120</v>
      </c>
      <c r="C880" s="84">
        <f aca="true" t="shared" si="98" ref="C880:N880">SUM(C881)</f>
        <v>0</v>
      </c>
      <c r="D880" s="84">
        <f t="shared" si="98"/>
        <v>0</v>
      </c>
      <c r="E880" s="84">
        <f t="shared" si="98"/>
        <v>0</v>
      </c>
      <c r="F880" s="84">
        <f t="shared" si="98"/>
        <v>0</v>
      </c>
      <c r="G880" s="84">
        <f t="shared" si="98"/>
        <v>0</v>
      </c>
      <c r="H880" s="84">
        <f t="shared" si="98"/>
        <v>0</v>
      </c>
      <c r="I880" s="84">
        <f t="shared" si="98"/>
        <v>0</v>
      </c>
      <c r="J880" s="84">
        <f t="shared" si="98"/>
        <v>0</v>
      </c>
      <c r="K880" s="84">
        <f t="shared" si="98"/>
        <v>0</v>
      </c>
      <c r="L880" s="84">
        <f t="shared" si="98"/>
        <v>0</v>
      </c>
      <c r="M880" s="84">
        <f t="shared" si="98"/>
        <v>0</v>
      </c>
      <c r="N880" s="84">
        <f t="shared" si="98"/>
        <v>0</v>
      </c>
      <c r="O880" s="84">
        <f t="shared" si="94"/>
        <v>0</v>
      </c>
    </row>
    <row r="881" spans="1:15" ht="13.5" thickBot="1">
      <c r="A881" s="263"/>
      <c r="B881" s="153" t="s">
        <v>26</v>
      </c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4">
        <f t="shared" si="94"/>
        <v>0</v>
      </c>
    </row>
    <row r="882" spans="1:15" ht="27.75" customHeight="1" thickBot="1">
      <c r="A882" s="267" t="s">
        <v>141</v>
      </c>
      <c r="B882" s="267"/>
      <c r="C882" s="267"/>
      <c r="D882" s="267"/>
      <c r="E882" s="267"/>
      <c r="F882" s="267"/>
      <c r="G882" s="267"/>
      <c r="H882" s="267"/>
      <c r="I882" s="267"/>
      <c r="J882" s="267"/>
      <c r="K882" s="267"/>
      <c r="L882" s="267"/>
      <c r="M882" s="268"/>
      <c r="N882" s="269"/>
      <c r="O882" s="268"/>
    </row>
    <row r="883" spans="1:15" ht="14.25" customHeight="1" thickBot="1">
      <c r="A883" s="261" t="s">
        <v>121</v>
      </c>
      <c r="B883" s="140" t="s">
        <v>13</v>
      </c>
      <c r="C883" s="34">
        <f aca="true" t="shared" si="99" ref="C883:N883">C884+C895+C905+C925+C959</f>
        <v>70658</v>
      </c>
      <c r="D883" s="34">
        <f t="shared" si="99"/>
        <v>103678</v>
      </c>
      <c r="E883" s="34">
        <f t="shared" si="99"/>
        <v>56733</v>
      </c>
      <c r="F883" s="34">
        <f t="shared" si="99"/>
        <v>21361</v>
      </c>
      <c r="G883" s="34">
        <f t="shared" si="99"/>
        <v>21458</v>
      </c>
      <c r="H883" s="34">
        <f t="shared" si="99"/>
        <v>23091</v>
      </c>
      <c r="I883" s="34">
        <f t="shared" si="99"/>
        <v>10565</v>
      </c>
      <c r="J883" s="34">
        <f t="shared" si="99"/>
        <v>19969</v>
      </c>
      <c r="K883" s="34">
        <f t="shared" si="99"/>
        <v>15611</v>
      </c>
      <c r="L883" s="34">
        <f t="shared" si="99"/>
        <v>13323</v>
      </c>
      <c r="M883" s="34">
        <f t="shared" si="99"/>
        <v>12197</v>
      </c>
      <c r="N883" s="34">
        <f t="shared" si="99"/>
        <v>8873</v>
      </c>
      <c r="O883" s="34">
        <f>SUM(C883:N883)</f>
        <v>377517</v>
      </c>
    </row>
    <row r="884" spans="1:15" ht="13.5" customHeight="1" thickBot="1">
      <c r="A884" s="262"/>
      <c r="B884" s="141" t="s">
        <v>118</v>
      </c>
      <c r="C884" s="84">
        <f aca="true" t="shared" si="100" ref="C884:N884">SUM(C885:C894)</f>
        <v>6456</v>
      </c>
      <c r="D884" s="84">
        <f t="shared" si="100"/>
        <v>8842</v>
      </c>
      <c r="E884" s="84">
        <f t="shared" si="100"/>
        <v>15832</v>
      </c>
      <c r="F884" s="84">
        <f t="shared" si="100"/>
        <v>17184</v>
      </c>
      <c r="G884" s="84">
        <f t="shared" si="100"/>
        <v>12674</v>
      </c>
      <c r="H884" s="84">
        <f t="shared" si="100"/>
        <v>18815</v>
      </c>
      <c r="I884" s="84">
        <f t="shared" si="100"/>
        <v>9405</v>
      </c>
      <c r="J884" s="84">
        <f t="shared" si="100"/>
        <v>10746</v>
      </c>
      <c r="K884" s="84">
        <f t="shared" si="100"/>
        <v>11220</v>
      </c>
      <c r="L884" s="84">
        <f t="shared" si="100"/>
        <v>10833</v>
      </c>
      <c r="M884" s="84">
        <f t="shared" si="100"/>
        <v>9252</v>
      </c>
      <c r="N884" s="84">
        <f t="shared" si="100"/>
        <v>6439</v>
      </c>
      <c r="O884" s="84">
        <f>SUM(C884:N884)</f>
        <v>137698</v>
      </c>
    </row>
    <row r="885" spans="1:15" ht="12.75">
      <c r="A885" s="262"/>
      <c r="B885" s="142" t="s">
        <v>14</v>
      </c>
      <c r="C885" s="85">
        <v>811</v>
      </c>
      <c r="D885" s="85"/>
      <c r="E885" s="85">
        <v>2638</v>
      </c>
      <c r="F885" s="85"/>
      <c r="G885" s="85">
        <v>1531</v>
      </c>
      <c r="H885" s="85">
        <v>697</v>
      </c>
      <c r="I885" s="85">
        <v>1354</v>
      </c>
      <c r="J885" s="85">
        <v>208</v>
      </c>
      <c r="K885" s="85"/>
      <c r="L885" s="85">
        <v>1324</v>
      </c>
      <c r="M885" s="85">
        <v>701</v>
      </c>
      <c r="N885" s="85">
        <v>764</v>
      </c>
      <c r="O885" s="86">
        <f aca="true" t="shared" si="101" ref="O885:O899">SUM(C885:N885)</f>
        <v>10028</v>
      </c>
    </row>
    <row r="886" spans="1:15" ht="12.75">
      <c r="A886" s="262"/>
      <c r="B886" s="143" t="s">
        <v>51</v>
      </c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8">
        <f t="shared" si="101"/>
        <v>0</v>
      </c>
    </row>
    <row r="887" spans="1:15" ht="12.75">
      <c r="A887" s="262"/>
      <c r="B887" s="143" t="s">
        <v>17</v>
      </c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8">
        <f t="shared" si="101"/>
        <v>0</v>
      </c>
    </row>
    <row r="888" spans="1:15" ht="22.5">
      <c r="A888" s="262"/>
      <c r="B888" s="144" t="s">
        <v>18</v>
      </c>
      <c r="C888" s="87">
        <v>5645</v>
      </c>
      <c r="D888" s="87">
        <v>7870</v>
      </c>
      <c r="E888" s="87">
        <v>12607</v>
      </c>
      <c r="F888" s="87">
        <v>16616</v>
      </c>
      <c r="G888" s="87">
        <v>10684</v>
      </c>
      <c r="H888" s="87">
        <v>18118</v>
      </c>
      <c r="I888" s="87">
        <v>7186</v>
      </c>
      <c r="J888" s="87">
        <v>10192</v>
      </c>
      <c r="K888" s="87">
        <v>10759</v>
      </c>
      <c r="L888" s="87">
        <v>8867</v>
      </c>
      <c r="M888" s="87">
        <v>8336</v>
      </c>
      <c r="N888" s="87">
        <v>5414</v>
      </c>
      <c r="O888" s="88">
        <f t="shared" si="101"/>
        <v>122294</v>
      </c>
    </row>
    <row r="889" spans="1:15" ht="12.75">
      <c r="A889" s="262"/>
      <c r="B889" s="144" t="s">
        <v>19</v>
      </c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8">
        <f t="shared" si="101"/>
        <v>0</v>
      </c>
    </row>
    <row r="890" spans="1:15" ht="12.75">
      <c r="A890" s="262"/>
      <c r="B890" s="143" t="s">
        <v>16</v>
      </c>
      <c r="C890" s="87"/>
      <c r="D890" s="87">
        <v>972</v>
      </c>
      <c r="E890" s="87">
        <v>587</v>
      </c>
      <c r="F890" s="87">
        <v>568</v>
      </c>
      <c r="G890" s="87">
        <v>294</v>
      </c>
      <c r="H890" s="87"/>
      <c r="I890" s="87">
        <v>865</v>
      </c>
      <c r="J890" s="87">
        <v>346</v>
      </c>
      <c r="K890" s="87">
        <v>461</v>
      </c>
      <c r="L890" s="87">
        <v>304</v>
      </c>
      <c r="M890" s="87">
        <v>215</v>
      </c>
      <c r="N890" s="87">
        <v>261</v>
      </c>
      <c r="O890" s="88">
        <f t="shared" si="101"/>
        <v>4873</v>
      </c>
    </row>
    <row r="891" spans="1:15" ht="12.75">
      <c r="A891" s="262"/>
      <c r="B891" s="145" t="s">
        <v>15</v>
      </c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90">
        <f t="shared" si="101"/>
        <v>0</v>
      </c>
    </row>
    <row r="892" spans="1:15" ht="12.75">
      <c r="A892" s="262"/>
      <c r="B892" s="145" t="s">
        <v>142</v>
      </c>
      <c r="C892" s="89"/>
      <c r="D892" s="89"/>
      <c r="E892" s="89"/>
      <c r="F892" s="89"/>
      <c r="G892" s="89">
        <v>165</v>
      </c>
      <c r="H892" s="89"/>
      <c r="I892" s="89"/>
      <c r="J892" s="89"/>
      <c r="K892" s="89"/>
      <c r="L892" s="89"/>
      <c r="M892" s="89"/>
      <c r="N892" s="89"/>
      <c r="O892" s="90">
        <f t="shared" si="101"/>
        <v>165</v>
      </c>
    </row>
    <row r="893" spans="1:15" ht="12.75">
      <c r="A893" s="262"/>
      <c r="B893" s="145" t="s">
        <v>122</v>
      </c>
      <c r="C893" s="89"/>
      <c r="D893" s="89"/>
      <c r="E893" s="89"/>
      <c r="F893" s="89"/>
      <c r="G893" s="89"/>
      <c r="H893" s="89"/>
      <c r="I893" s="89"/>
      <c r="J893" s="89"/>
      <c r="K893" s="89"/>
      <c r="L893" s="89">
        <v>338</v>
      </c>
      <c r="M893" s="89"/>
      <c r="N893" s="89"/>
      <c r="O893" s="90">
        <f t="shared" si="101"/>
        <v>338</v>
      </c>
    </row>
    <row r="894" spans="1:15" ht="13.5" thickBot="1">
      <c r="A894" s="262"/>
      <c r="B894" s="145" t="s">
        <v>21</v>
      </c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90">
        <f t="shared" si="101"/>
        <v>0</v>
      </c>
    </row>
    <row r="895" spans="1:15" ht="13.5" thickBot="1">
      <c r="A895" s="262"/>
      <c r="B895" s="141" t="s">
        <v>59</v>
      </c>
      <c r="C895" s="84">
        <f aca="true" t="shared" si="102" ref="C895:N895">SUM(C896:C904)</f>
        <v>36555</v>
      </c>
      <c r="D895" s="84">
        <f t="shared" si="102"/>
        <v>61375</v>
      </c>
      <c r="E895" s="84">
        <f t="shared" si="102"/>
        <v>33040</v>
      </c>
      <c r="F895" s="84">
        <f t="shared" si="102"/>
        <v>0</v>
      </c>
      <c r="G895" s="84">
        <f t="shared" si="102"/>
        <v>0</v>
      </c>
      <c r="H895" s="84">
        <f t="shared" si="102"/>
        <v>0</v>
      </c>
      <c r="I895" s="84">
        <f t="shared" si="102"/>
        <v>0</v>
      </c>
      <c r="J895" s="84">
        <f t="shared" si="102"/>
        <v>0</v>
      </c>
      <c r="K895" s="84">
        <f t="shared" si="102"/>
        <v>0</v>
      </c>
      <c r="L895" s="84">
        <f t="shared" si="102"/>
        <v>0</v>
      </c>
      <c r="M895" s="84">
        <f t="shared" si="102"/>
        <v>0</v>
      </c>
      <c r="N895" s="84">
        <f t="shared" si="102"/>
        <v>0</v>
      </c>
      <c r="O895" s="84">
        <f t="shared" si="101"/>
        <v>130970</v>
      </c>
    </row>
    <row r="896" spans="1:15" ht="12.75">
      <c r="A896" s="262"/>
      <c r="B896" s="142" t="s">
        <v>93</v>
      </c>
      <c r="C896" s="85">
        <v>36555</v>
      </c>
      <c r="D896" s="85">
        <v>61375</v>
      </c>
      <c r="E896" s="85">
        <v>33040</v>
      </c>
      <c r="F896" s="85"/>
      <c r="G896" s="85"/>
      <c r="H896" s="85"/>
      <c r="I896" s="85"/>
      <c r="J896" s="85"/>
      <c r="K896" s="85"/>
      <c r="L896" s="85"/>
      <c r="M896" s="85"/>
      <c r="N896" s="85"/>
      <c r="O896" s="86">
        <f t="shared" si="101"/>
        <v>130970</v>
      </c>
    </row>
    <row r="897" spans="1:15" ht="12.75">
      <c r="A897" s="262"/>
      <c r="B897" s="142" t="s">
        <v>126</v>
      </c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6">
        <f t="shared" si="101"/>
        <v>0</v>
      </c>
    </row>
    <row r="898" spans="1:15" ht="12.75">
      <c r="A898" s="262"/>
      <c r="B898" s="142" t="s">
        <v>75</v>
      </c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6">
        <f t="shared" si="101"/>
        <v>0</v>
      </c>
    </row>
    <row r="899" spans="1:15" ht="12.75">
      <c r="A899" s="262"/>
      <c r="B899" s="142" t="s">
        <v>127</v>
      </c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6">
        <f t="shared" si="101"/>
        <v>0</v>
      </c>
    </row>
    <row r="900" spans="1:15" ht="12.75">
      <c r="A900" s="262"/>
      <c r="B900" s="143" t="s">
        <v>77</v>
      </c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8">
        <f>SUM(C900:N900)</f>
        <v>0</v>
      </c>
    </row>
    <row r="901" spans="1:15" ht="12.75">
      <c r="A901" s="262"/>
      <c r="B901" s="143" t="s">
        <v>3</v>
      </c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8">
        <f>SUM(C901:N901)</f>
        <v>0</v>
      </c>
    </row>
    <row r="902" spans="1:15" ht="12.75">
      <c r="A902" s="262"/>
      <c r="B902" s="143" t="s">
        <v>124</v>
      </c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8">
        <f>SUM(C902:N902)</f>
        <v>0</v>
      </c>
    </row>
    <row r="903" spans="1:15" ht="12.75">
      <c r="A903" s="262"/>
      <c r="B903" s="154" t="s">
        <v>39</v>
      </c>
      <c r="C903" s="91"/>
      <c r="D903" s="91"/>
      <c r="E903" s="91"/>
      <c r="F903" s="91"/>
      <c r="G903" s="91"/>
      <c r="H903" s="91"/>
      <c r="I903" s="91"/>
      <c r="J903" s="91"/>
      <c r="K903" s="91"/>
      <c r="L903" s="91"/>
      <c r="M903" s="91"/>
      <c r="N903" s="91"/>
      <c r="O903" s="92">
        <f>SUM(C903:N903)</f>
        <v>0</v>
      </c>
    </row>
    <row r="904" spans="1:15" ht="13.5" thickBot="1">
      <c r="A904" s="262"/>
      <c r="B904" s="145" t="s">
        <v>103</v>
      </c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90">
        <f aca="true" t="shared" si="103" ref="O904:O960">SUM(C904:N904)</f>
        <v>0</v>
      </c>
    </row>
    <row r="905" spans="1:15" ht="13.5" thickBot="1">
      <c r="A905" s="262"/>
      <c r="B905" s="146" t="s">
        <v>60</v>
      </c>
      <c r="C905" s="84">
        <f aca="true" t="shared" si="104" ref="C905:N905">SUM(C906:C909)</f>
        <v>1532</v>
      </c>
      <c r="D905" s="84">
        <f t="shared" si="104"/>
        <v>494</v>
      </c>
      <c r="E905" s="84">
        <f t="shared" si="104"/>
        <v>0</v>
      </c>
      <c r="F905" s="84">
        <f t="shared" si="104"/>
        <v>763</v>
      </c>
      <c r="G905" s="84">
        <f t="shared" si="104"/>
        <v>5150</v>
      </c>
      <c r="H905" s="84">
        <f t="shared" si="104"/>
        <v>193</v>
      </c>
      <c r="I905" s="84">
        <f t="shared" si="104"/>
        <v>173</v>
      </c>
      <c r="J905" s="84">
        <f t="shared" si="104"/>
        <v>4870</v>
      </c>
      <c r="K905" s="84">
        <f t="shared" si="104"/>
        <v>321</v>
      </c>
      <c r="L905" s="84">
        <f t="shared" si="104"/>
        <v>162</v>
      </c>
      <c r="M905" s="84">
        <f t="shared" si="104"/>
        <v>400</v>
      </c>
      <c r="N905" s="84">
        <f t="shared" si="104"/>
        <v>661</v>
      </c>
      <c r="O905" s="84">
        <f t="shared" si="103"/>
        <v>14719</v>
      </c>
    </row>
    <row r="906" spans="1:15" ht="12.75">
      <c r="A906" s="262"/>
      <c r="B906" s="147" t="s">
        <v>25</v>
      </c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6">
        <f t="shared" si="103"/>
        <v>0</v>
      </c>
    </row>
    <row r="907" spans="1:15" ht="12.75">
      <c r="A907" s="262"/>
      <c r="B907" s="148" t="s">
        <v>24</v>
      </c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8">
        <f t="shared" si="103"/>
        <v>0</v>
      </c>
    </row>
    <row r="908" spans="1:15" ht="12.75">
      <c r="A908" s="262"/>
      <c r="B908" s="148" t="s">
        <v>114</v>
      </c>
      <c r="C908" s="87">
        <v>1532</v>
      </c>
      <c r="D908" s="87">
        <v>494</v>
      </c>
      <c r="E908" s="87"/>
      <c r="F908" s="87">
        <v>763</v>
      </c>
      <c r="G908" s="87">
        <v>5150</v>
      </c>
      <c r="H908" s="87">
        <v>193</v>
      </c>
      <c r="I908" s="87">
        <v>173</v>
      </c>
      <c r="J908" s="87">
        <v>4870</v>
      </c>
      <c r="K908" s="87">
        <v>321</v>
      </c>
      <c r="L908" s="87">
        <v>162</v>
      </c>
      <c r="M908" s="87">
        <v>400</v>
      </c>
      <c r="N908" s="87">
        <v>661</v>
      </c>
      <c r="O908" s="88">
        <f t="shared" si="103"/>
        <v>14719</v>
      </c>
    </row>
    <row r="909" spans="1:15" ht="13.5" thickBot="1">
      <c r="A909" s="262"/>
      <c r="B909" s="149" t="s">
        <v>110</v>
      </c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90">
        <f t="shared" si="103"/>
        <v>0</v>
      </c>
    </row>
    <row r="910" spans="1:15" ht="23.25" thickBot="1">
      <c r="A910" s="262"/>
      <c r="B910" s="150" t="s">
        <v>61</v>
      </c>
      <c r="C910" s="84">
        <f aca="true" t="shared" si="105" ref="C910:N910">SUM(C911:C924)</f>
        <v>0</v>
      </c>
      <c r="D910" s="84">
        <f t="shared" si="105"/>
        <v>385</v>
      </c>
      <c r="E910" s="84">
        <f t="shared" si="105"/>
        <v>1298</v>
      </c>
      <c r="F910" s="84">
        <f t="shared" si="105"/>
        <v>0</v>
      </c>
      <c r="G910" s="84">
        <f t="shared" si="105"/>
        <v>0</v>
      </c>
      <c r="H910" s="84">
        <f t="shared" si="105"/>
        <v>0</v>
      </c>
      <c r="I910" s="84">
        <f t="shared" si="105"/>
        <v>172</v>
      </c>
      <c r="J910" s="84">
        <f t="shared" si="105"/>
        <v>632</v>
      </c>
      <c r="K910" s="84">
        <f t="shared" si="105"/>
        <v>260</v>
      </c>
      <c r="L910" s="84">
        <f t="shared" si="105"/>
        <v>134</v>
      </c>
      <c r="M910" s="84">
        <f t="shared" si="105"/>
        <v>179</v>
      </c>
      <c r="N910" s="84">
        <f t="shared" si="105"/>
        <v>351</v>
      </c>
      <c r="O910" s="84">
        <f t="shared" si="103"/>
        <v>3411</v>
      </c>
    </row>
    <row r="911" spans="1:15" ht="12.75">
      <c r="A911" s="262"/>
      <c r="B911" s="151" t="s">
        <v>104</v>
      </c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6">
        <f t="shared" si="103"/>
        <v>0</v>
      </c>
    </row>
    <row r="912" spans="1:15" ht="12.75">
      <c r="A912" s="262"/>
      <c r="B912" s="148" t="s">
        <v>107</v>
      </c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8">
        <f t="shared" si="103"/>
        <v>0</v>
      </c>
    </row>
    <row r="913" spans="1:15" ht="12.75">
      <c r="A913" s="262"/>
      <c r="B913" s="148" t="s">
        <v>113</v>
      </c>
      <c r="C913" s="87"/>
      <c r="D913" s="87">
        <v>385</v>
      </c>
      <c r="E913" s="87">
        <v>1298</v>
      </c>
      <c r="F913" s="87"/>
      <c r="G913" s="87"/>
      <c r="H913" s="87"/>
      <c r="I913" s="87">
        <v>172</v>
      </c>
      <c r="J913" s="87">
        <v>632</v>
      </c>
      <c r="K913" s="87"/>
      <c r="L913" s="87"/>
      <c r="M913" s="87"/>
      <c r="N913" s="87">
        <v>129</v>
      </c>
      <c r="O913" s="88">
        <f t="shared" si="103"/>
        <v>2616</v>
      </c>
    </row>
    <row r="914" spans="1:15" ht="12.75">
      <c r="A914" s="262"/>
      <c r="B914" s="148" t="s">
        <v>22</v>
      </c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>
        <v>222</v>
      </c>
      <c r="O914" s="88">
        <f t="shared" si="103"/>
        <v>222</v>
      </c>
    </row>
    <row r="915" spans="1:15" ht="12.75">
      <c r="A915" s="262"/>
      <c r="B915" s="148" t="s">
        <v>74</v>
      </c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8">
        <f t="shared" si="103"/>
        <v>0</v>
      </c>
    </row>
    <row r="916" spans="1:15" ht="12.75">
      <c r="A916" s="262"/>
      <c r="B916" s="148" t="s">
        <v>70</v>
      </c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8">
        <f t="shared" si="103"/>
        <v>0</v>
      </c>
    </row>
    <row r="917" spans="1:15" ht="12.75">
      <c r="A917" s="262"/>
      <c r="B917" s="148" t="s">
        <v>38</v>
      </c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8">
        <f t="shared" si="103"/>
        <v>0</v>
      </c>
    </row>
    <row r="918" spans="1:15" ht="12.75">
      <c r="A918" s="262"/>
      <c r="B918" s="148" t="s">
        <v>69</v>
      </c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8">
        <f t="shared" si="103"/>
        <v>0</v>
      </c>
    </row>
    <row r="919" spans="1:15" ht="12.75">
      <c r="A919" s="262"/>
      <c r="B919" s="148" t="s">
        <v>78</v>
      </c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8">
        <f t="shared" si="103"/>
        <v>0</v>
      </c>
    </row>
    <row r="920" spans="1:15" ht="22.5">
      <c r="A920" s="262"/>
      <c r="B920" s="148" t="s">
        <v>99</v>
      </c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8">
        <f t="shared" si="103"/>
        <v>0</v>
      </c>
    </row>
    <row r="921" spans="1:15" ht="12.75">
      <c r="A921" s="262"/>
      <c r="B921" s="148" t="s">
        <v>79</v>
      </c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8">
        <f t="shared" si="103"/>
        <v>0</v>
      </c>
    </row>
    <row r="922" spans="1:15" ht="12.75">
      <c r="A922" s="262"/>
      <c r="B922" s="148" t="s">
        <v>106</v>
      </c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8">
        <f t="shared" si="103"/>
        <v>0</v>
      </c>
    </row>
    <row r="923" spans="1:15" ht="12.75">
      <c r="A923" s="262"/>
      <c r="B923" s="148" t="s">
        <v>72</v>
      </c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8">
        <f t="shared" si="103"/>
        <v>0</v>
      </c>
    </row>
    <row r="924" spans="1:15" ht="13.5" thickBot="1">
      <c r="A924" s="262"/>
      <c r="B924" s="149" t="s">
        <v>97</v>
      </c>
      <c r="C924" s="89"/>
      <c r="D924" s="89"/>
      <c r="E924" s="89"/>
      <c r="F924" s="89"/>
      <c r="G924" s="89"/>
      <c r="H924" s="89"/>
      <c r="I924" s="89"/>
      <c r="J924" s="89"/>
      <c r="K924" s="89">
        <v>260</v>
      </c>
      <c r="L924" s="89">
        <v>134</v>
      </c>
      <c r="M924" s="89">
        <v>179</v>
      </c>
      <c r="N924" s="89"/>
      <c r="O924" s="90">
        <f t="shared" si="103"/>
        <v>573</v>
      </c>
    </row>
    <row r="925" spans="1:15" ht="13.5" thickBot="1">
      <c r="A925" s="262"/>
      <c r="B925" s="152" t="s">
        <v>119</v>
      </c>
      <c r="C925" s="84">
        <f aca="true" t="shared" si="106" ref="C925:N925">SUM(C926:C958)</f>
        <v>26115</v>
      </c>
      <c r="D925" s="84">
        <f t="shared" si="106"/>
        <v>32967</v>
      </c>
      <c r="E925" s="84">
        <f t="shared" si="106"/>
        <v>7861</v>
      </c>
      <c r="F925" s="84">
        <f t="shared" si="106"/>
        <v>3414</v>
      </c>
      <c r="G925" s="84">
        <f t="shared" si="106"/>
        <v>3634</v>
      </c>
      <c r="H925" s="84">
        <f t="shared" si="106"/>
        <v>4083</v>
      </c>
      <c r="I925" s="84">
        <f t="shared" si="106"/>
        <v>987</v>
      </c>
      <c r="J925" s="84">
        <f t="shared" si="106"/>
        <v>4353</v>
      </c>
      <c r="K925" s="84">
        <f t="shared" si="106"/>
        <v>4070</v>
      </c>
      <c r="L925" s="84">
        <f t="shared" si="106"/>
        <v>2328</v>
      </c>
      <c r="M925" s="84">
        <f t="shared" si="106"/>
        <v>2545</v>
      </c>
      <c r="N925" s="84">
        <f t="shared" si="106"/>
        <v>1773</v>
      </c>
      <c r="O925" s="84">
        <f t="shared" si="103"/>
        <v>94130</v>
      </c>
    </row>
    <row r="926" spans="1:15" ht="12.75">
      <c r="A926" s="262"/>
      <c r="B926" s="151" t="s">
        <v>28</v>
      </c>
      <c r="C926" s="85"/>
      <c r="D926" s="85">
        <v>1426</v>
      </c>
      <c r="E926" s="85">
        <v>480</v>
      </c>
      <c r="F926" s="85">
        <v>529</v>
      </c>
      <c r="G926" s="85"/>
      <c r="H926" s="85"/>
      <c r="I926" s="85"/>
      <c r="J926" s="85">
        <v>1574</v>
      </c>
      <c r="K926" s="85">
        <v>152</v>
      </c>
      <c r="L926" s="85"/>
      <c r="M926" s="85">
        <v>493</v>
      </c>
      <c r="N926" s="85"/>
      <c r="O926" s="86">
        <f t="shared" si="103"/>
        <v>4654</v>
      </c>
    </row>
    <row r="927" spans="1:15" ht="12.75">
      <c r="A927" s="262"/>
      <c r="B927" s="148" t="s">
        <v>4</v>
      </c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8">
        <f t="shared" si="103"/>
        <v>0</v>
      </c>
    </row>
    <row r="928" spans="1:15" ht="12.75">
      <c r="A928" s="262"/>
      <c r="B928" s="148" t="s">
        <v>27</v>
      </c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8">
        <f t="shared" si="103"/>
        <v>0</v>
      </c>
    </row>
    <row r="929" spans="1:15" ht="12.75">
      <c r="A929" s="262"/>
      <c r="B929" s="148" t="s">
        <v>31</v>
      </c>
      <c r="C929" s="87">
        <v>849</v>
      </c>
      <c r="D929" s="87"/>
      <c r="E929" s="87">
        <v>766</v>
      </c>
      <c r="F929" s="87">
        <v>2342</v>
      </c>
      <c r="G929" s="87">
        <v>3107</v>
      </c>
      <c r="H929" s="87">
        <v>2880</v>
      </c>
      <c r="I929" s="87">
        <v>556</v>
      </c>
      <c r="J929" s="87">
        <v>2103</v>
      </c>
      <c r="K929" s="87">
        <v>2737</v>
      </c>
      <c r="L929" s="87">
        <v>2147</v>
      </c>
      <c r="M929" s="87">
        <v>1796</v>
      </c>
      <c r="N929" s="87">
        <v>1581</v>
      </c>
      <c r="O929" s="88">
        <f t="shared" si="103"/>
        <v>20864</v>
      </c>
    </row>
    <row r="930" spans="1:15" ht="22.5">
      <c r="A930" s="262"/>
      <c r="B930" s="148" t="s">
        <v>96</v>
      </c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8">
        <f t="shared" si="103"/>
        <v>0</v>
      </c>
    </row>
    <row r="931" spans="1:15" ht="12.75">
      <c r="A931" s="262"/>
      <c r="B931" s="148" t="s">
        <v>95</v>
      </c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8">
        <f t="shared" si="103"/>
        <v>0</v>
      </c>
    </row>
    <row r="932" spans="1:15" ht="12.75">
      <c r="A932" s="262"/>
      <c r="B932" s="148" t="s">
        <v>115</v>
      </c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8">
        <f t="shared" si="103"/>
        <v>0</v>
      </c>
    </row>
    <row r="933" spans="1:15" ht="12.75">
      <c r="A933" s="262"/>
      <c r="B933" s="148" t="s">
        <v>32</v>
      </c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8">
        <f t="shared" si="103"/>
        <v>0</v>
      </c>
    </row>
    <row r="934" spans="1:15" ht="12.75">
      <c r="A934" s="262"/>
      <c r="B934" s="148" t="s">
        <v>33</v>
      </c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8">
        <f t="shared" si="103"/>
        <v>0</v>
      </c>
    </row>
    <row r="935" spans="1:15" ht="12.75">
      <c r="A935" s="262"/>
      <c r="B935" s="148" t="s">
        <v>105</v>
      </c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8">
        <f t="shared" si="103"/>
        <v>0</v>
      </c>
    </row>
    <row r="936" spans="1:15" ht="12.75">
      <c r="A936" s="262"/>
      <c r="B936" s="148" t="s">
        <v>29</v>
      </c>
      <c r="C936" s="87">
        <v>123</v>
      </c>
      <c r="D936" s="87">
        <v>529</v>
      </c>
      <c r="E936" s="87"/>
      <c r="F936" s="87">
        <v>279</v>
      </c>
      <c r="G936" s="87">
        <v>190</v>
      </c>
      <c r="H936" s="87">
        <v>520</v>
      </c>
      <c r="I936" s="87">
        <v>169</v>
      </c>
      <c r="J936" s="87"/>
      <c r="K936" s="87">
        <v>406</v>
      </c>
      <c r="L936" s="87">
        <v>181</v>
      </c>
      <c r="M936" s="87"/>
      <c r="N936" s="87">
        <v>192</v>
      </c>
      <c r="O936" s="88">
        <f t="shared" si="103"/>
        <v>2589</v>
      </c>
    </row>
    <row r="937" spans="1:15" ht="12.75">
      <c r="A937" s="262"/>
      <c r="B937" s="148" t="s">
        <v>37</v>
      </c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8">
        <f t="shared" si="103"/>
        <v>0</v>
      </c>
    </row>
    <row r="938" spans="1:15" ht="12.75">
      <c r="A938" s="262"/>
      <c r="B938" s="148" t="s">
        <v>111</v>
      </c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8">
        <f t="shared" si="103"/>
        <v>0</v>
      </c>
    </row>
    <row r="939" spans="1:15" ht="12.75">
      <c r="A939" s="262"/>
      <c r="B939" s="148" t="s">
        <v>94</v>
      </c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8">
        <f t="shared" si="103"/>
        <v>0</v>
      </c>
    </row>
    <row r="940" spans="1:15" ht="12.75">
      <c r="A940" s="262"/>
      <c r="B940" s="148" t="s">
        <v>30</v>
      </c>
      <c r="C940" s="87">
        <v>66</v>
      </c>
      <c r="D940" s="87"/>
      <c r="E940" s="87"/>
      <c r="F940" s="87"/>
      <c r="G940" s="87"/>
      <c r="H940" s="87">
        <v>174</v>
      </c>
      <c r="I940" s="87"/>
      <c r="J940" s="87"/>
      <c r="K940" s="87"/>
      <c r="L940" s="87"/>
      <c r="M940" s="87"/>
      <c r="N940" s="87"/>
      <c r="O940" s="88">
        <f t="shared" si="103"/>
        <v>240</v>
      </c>
    </row>
    <row r="941" spans="1:15" ht="12.75">
      <c r="A941" s="262"/>
      <c r="B941" s="148" t="s">
        <v>82</v>
      </c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8">
        <f t="shared" si="103"/>
        <v>0</v>
      </c>
    </row>
    <row r="942" spans="1:15" ht="12.75">
      <c r="A942" s="262"/>
      <c r="B942" s="148" t="s">
        <v>116</v>
      </c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8">
        <f t="shared" si="103"/>
        <v>0</v>
      </c>
    </row>
    <row r="943" spans="1:15" ht="12.75">
      <c r="A943" s="262"/>
      <c r="B943" s="148" t="s">
        <v>109</v>
      </c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8">
        <f t="shared" si="103"/>
        <v>0</v>
      </c>
    </row>
    <row r="944" spans="1:15" ht="12.75">
      <c r="A944" s="262"/>
      <c r="B944" s="148" t="s">
        <v>65</v>
      </c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8">
        <f t="shared" si="103"/>
        <v>0</v>
      </c>
    </row>
    <row r="945" spans="1:15" ht="12.75">
      <c r="A945" s="262"/>
      <c r="B945" s="148" t="s">
        <v>112</v>
      </c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8">
        <f t="shared" si="103"/>
        <v>0</v>
      </c>
    </row>
    <row r="946" spans="1:15" ht="12.75">
      <c r="A946" s="262"/>
      <c r="B946" s="148" t="s">
        <v>67</v>
      </c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8">
        <f t="shared" si="103"/>
        <v>0</v>
      </c>
    </row>
    <row r="947" spans="1:15" ht="12.75">
      <c r="A947" s="262"/>
      <c r="B947" s="148" t="s">
        <v>34</v>
      </c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8">
        <f t="shared" si="103"/>
        <v>0</v>
      </c>
    </row>
    <row r="948" spans="1:15" ht="12.75">
      <c r="A948" s="262"/>
      <c r="B948" s="148" t="s">
        <v>98</v>
      </c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8">
        <f t="shared" si="103"/>
        <v>0</v>
      </c>
    </row>
    <row r="949" spans="1:15" ht="12.75">
      <c r="A949" s="262"/>
      <c r="B949" s="148" t="s">
        <v>68</v>
      </c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8">
        <f t="shared" si="103"/>
        <v>0</v>
      </c>
    </row>
    <row r="950" spans="1:15" ht="12.75">
      <c r="A950" s="262"/>
      <c r="B950" s="148" t="s">
        <v>83</v>
      </c>
      <c r="C950" s="87"/>
      <c r="D950" s="87"/>
      <c r="E950" s="87"/>
      <c r="F950" s="87"/>
      <c r="G950" s="87">
        <v>337</v>
      </c>
      <c r="H950" s="87">
        <v>316</v>
      </c>
      <c r="I950" s="87"/>
      <c r="J950" s="87"/>
      <c r="K950" s="87"/>
      <c r="L950" s="87"/>
      <c r="M950" s="87">
        <v>256</v>
      </c>
      <c r="N950" s="87"/>
      <c r="O950" s="88">
        <f t="shared" si="103"/>
        <v>909</v>
      </c>
    </row>
    <row r="951" spans="1:15" ht="12.75">
      <c r="A951" s="262"/>
      <c r="B951" s="148" t="s">
        <v>35</v>
      </c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8">
        <f t="shared" si="103"/>
        <v>0</v>
      </c>
    </row>
    <row r="952" spans="1:15" ht="12.75">
      <c r="A952" s="262"/>
      <c r="B952" s="148" t="s">
        <v>100</v>
      </c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8">
        <f t="shared" si="103"/>
        <v>0</v>
      </c>
    </row>
    <row r="953" spans="1:15" ht="12.75">
      <c r="A953" s="262"/>
      <c r="B953" s="148" t="s">
        <v>101</v>
      </c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8">
        <f t="shared" si="103"/>
        <v>0</v>
      </c>
    </row>
    <row r="954" spans="1:15" ht="12.75">
      <c r="A954" s="262"/>
      <c r="B954" s="148" t="s">
        <v>102</v>
      </c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8">
        <f t="shared" si="103"/>
        <v>0</v>
      </c>
    </row>
    <row r="955" spans="1:15" ht="12.75">
      <c r="A955" s="262"/>
      <c r="B955" s="148" t="s">
        <v>80</v>
      </c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8">
        <f t="shared" si="103"/>
        <v>0</v>
      </c>
    </row>
    <row r="956" spans="1:15" ht="12.75">
      <c r="A956" s="262"/>
      <c r="B956" s="148" t="s">
        <v>36</v>
      </c>
      <c r="C956" s="87">
        <v>25077</v>
      </c>
      <c r="D956" s="87">
        <v>31012</v>
      </c>
      <c r="E956" s="87">
        <v>6615</v>
      </c>
      <c r="F956" s="87">
        <v>264</v>
      </c>
      <c r="G956" s="87"/>
      <c r="H956" s="87">
        <v>193</v>
      </c>
      <c r="I956" s="87">
        <v>262</v>
      </c>
      <c r="J956" s="87">
        <v>676</v>
      </c>
      <c r="K956" s="87">
        <v>775</v>
      </c>
      <c r="L956" s="87"/>
      <c r="M956" s="87"/>
      <c r="N956" s="87"/>
      <c r="O956" s="88">
        <f t="shared" si="103"/>
        <v>64874</v>
      </c>
    </row>
    <row r="957" spans="1:15" ht="12.75">
      <c r="A957" s="262"/>
      <c r="B957" s="148" t="s">
        <v>23</v>
      </c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8">
        <f t="shared" si="103"/>
        <v>0</v>
      </c>
    </row>
    <row r="958" spans="1:15" ht="13.5" thickBot="1">
      <c r="A958" s="262"/>
      <c r="B958" s="149" t="s">
        <v>50</v>
      </c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90">
        <f t="shared" si="103"/>
        <v>0</v>
      </c>
    </row>
    <row r="959" spans="1:15" ht="13.5" thickBot="1">
      <c r="A959" s="262"/>
      <c r="B959" s="141" t="s">
        <v>120</v>
      </c>
      <c r="C959" s="84">
        <f aca="true" t="shared" si="107" ref="C959:N959">SUM(C960)</f>
        <v>0</v>
      </c>
      <c r="D959" s="84">
        <f t="shared" si="107"/>
        <v>0</v>
      </c>
      <c r="E959" s="84">
        <f t="shared" si="107"/>
        <v>0</v>
      </c>
      <c r="F959" s="84">
        <f t="shared" si="107"/>
        <v>0</v>
      </c>
      <c r="G959" s="84">
        <f t="shared" si="107"/>
        <v>0</v>
      </c>
      <c r="H959" s="84">
        <f t="shared" si="107"/>
        <v>0</v>
      </c>
      <c r="I959" s="84">
        <f t="shared" si="107"/>
        <v>0</v>
      </c>
      <c r="J959" s="84">
        <f t="shared" si="107"/>
        <v>0</v>
      </c>
      <c r="K959" s="84">
        <f t="shared" si="107"/>
        <v>0</v>
      </c>
      <c r="L959" s="84">
        <f t="shared" si="107"/>
        <v>0</v>
      </c>
      <c r="M959" s="84">
        <f t="shared" si="107"/>
        <v>0</v>
      </c>
      <c r="N959" s="84">
        <f t="shared" si="107"/>
        <v>0</v>
      </c>
      <c r="O959" s="84">
        <f t="shared" si="103"/>
        <v>0</v>
      </c>
    </row>
    <row r="960" spans="1:15" ht="13.5" thickBot="1">
      <c r="A960" s="263"/>
      <c r="B960" s="153" t="s">
        <v>26</v>
      </c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4">
        <f t="shared" si="103"/>
        <v>0</v>
      </c>
    </row>
    <row r="961" spans="1:15" ht="13.5" thickBot="1">
      <c r="A961" s="270" t="s">
        <v>87</v>
      </c>
      <c r="B961" s="270"/>
      <c r="C961" s="270"/>
      <c r="D961" s="270"/>
      <c r="E961" s="270"/>
      <c r="F961" s="270"/>
      <c r="G961" s="270"/>
      <c r="H961" s="270"/>
      <c r="I961" s="270"/>
      <c r="J961" s="270"/>
      <c r="K961" s="270"/>
      <c r="L961" s="270"/>
      <c r="M961" s="270"/>
      <c r="N961" s="270"/>
      <c r="O961" s="270"/>
    </row>
    <row r="962" spans="1:15" ht="14.25" customHeight="1" thickBot="1">
      <c r="A962" s="261" t="s">
        <v>121</v>
      </c>
      <c r="B962" s="140" t="s">
        <v>13</v>
      </c>
      <c r="C962" s="34">
        <f aca="true" t="shared" si="108" ref="C962:N962">C963+C973+C985+C1006+C1040</f>
        <v>21710</v>
      </c>
      <c r="D962" s="34">
        <f t="shared" si="108"/>
        <v>15321</v>
      </c>
      <c r="E962" s="34">
        <f t="shared" si="108"/>
        <v>19732</v>
      </c>
      <c r="F962" s="34">
        <f t="shared" si="108"/>
        <v>13989</v>
      </c>
      <c r="G962" s="34">
        <f t="shared" si="108"/>
        <v>13146</v>
      </c>
      <c r="H962" s="34">
        <f t="shared" si="108"/>
        <v>17450</v>
      </c>
      <c r="I962" s="34">
        <f t="shared" si="108"/>
        <v>11569</v>
      </c>
      <c r="J962" s="34">
        <f t="shared" si="108"/>
        <v>14199</v>
      </c>
      <c r="K962" s="34">
        <f t="shared" si="108"/>
        <v>19515</v>
      </c>
      <c r="L962" s="34">
        <f t="shared" si="108"/>
        <v>20975</v>
      </c>
      <c r="M962" s="34">
        <f t="shared" si="108"/>
        <v>18943</v>
      </c>
      <c r="N962" s="34">
        <f t="shared" si="108"/>
        <v>16098</v>
      </c>
      <c r="O962" s="34">
        <f>SUM(C962:N962)</f>
        <v>202647</v>
      </c>
    </row>
    <row r="963" spans="1:15" ht="13.5" customHeight="1" thickBot="1">
      <c r="A963" s="262"/>
      <c r="B963" s="141" t="s">
        <v>118</v>
      </c>
      <c r="C963" s="84">
        <f aca="true" t="shared" si="109" ref="C963:N963">SUM(C964:C972)</f>
        <v>1072</v>
      </c>
      <c r="D963" s="84">
        <f t="shared" si="109"/>
        <v>1764</v>
      </c>
      <c r="E963" s="84">
        <f t="shared" si="109"/>
        <v>2177</v>
      </c>
      <c r="F963" s="84">
        <f t="shared" si="109"/>
        <v>2600</v>
      </c>
      <c r="G963" s="84">
        <f t="shared" si="109"/>
        <v>2524</v>
      </c>
      <c r="H963" s="84">
        <f t="shared" si="109"/>
        <v>4448</v>
      </c>
      <c r="I963" s="84">
        <f t="shared" si="109"/>
        <v>2468</v>
      </c>
      <c r="J963" s="84">
        <f t="shared" si="109"/>
        <v>1140</v>
      </c>
      <c r="K963" s="84">
        <f t="shared" si="109"/>
        <v>1299</v>
      </c>
      <c r="L963" s="84">
        <f t="shared" si="109"/>
        <v>3642</v>
      </c>
      <c r="M963" s="84">
        <f t="shared" si="109"/>
        <v>3380</v>
      </c>
      <c r="N963" s="84">
        <f t="shared" si="109"/>
        <v>1694</v>
      </c>
      <c r="O963" s="84">
        <f>SUM(C963:N963)</f>
        <v>28208</v>
      </c>
    </row>
    <row r="964" spans="1:15" ht="12.75">
      <c r="A964" s="262"/>
      <c r="B964" s="142" t="s">
        <v>14</v>
      </c>
      <c r="C964" s="85"/>
      <c r="D964" s="85"/>
      <c r="E964" s="85"/>
      <c r="F964" s="85">
        <v>1341</v>
      </c>
      <c r="G964" s="85">
        <v>1210</v>
      </c>
      <c r="H964" s="85">
        <v>1730</v>
      </c>
      <c r="I964" s="85">
        <v>1557</v>
      </c>
      <c r="J964" s="85">
        <v>1140</v>
      </c>
      <c r="K964" s="85">
        <v>1299</v>
      </c>
      <c r="L964" s="85">
        <v>2067</v>
      </c>
      <c r="M964" s="85"/>
      <c r="N964" s="85"/>
      <c r="O964" s="86">
        <f aca="true" t="shared" si="110" ref="O964:O978">SUM(C964:N964)</f>
        <v>10344</v>
      </c>
    </row>
    <row r="965" spans="1:15" ht="12.75">
      <c r="A965" s="262"/>
      <c r="B965" s="143" t="s">
        <v>51</v>
      </c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8">
        <f t="shared" si="110"/>
        <v>0</v>
      </c>
    </row>
    <row r="966" spans="1:15" ht="12.75">
      <c r="A966" s="262"/>
      <c r="B966" s="143" t="s">
        <v>17</v>
      </c>
      <c r="C966" s="87"/>
      <c r="D966" s="87"/>
      <c r="E966" s="87"/>
      <c r="F966" s="87"/>
      <c r="G966" s="87"/>
      <c r="H966" s="87"/>
      <c r="I966" s="87"/>
      <c r="J966" s="87"/>
      <c r="K966" s="87"/>
      <c r="L966" s="87">
        <v>1575</v>
      </c>
      <c r="M966" s="87"/>
      <c r="N966" s="87"/>
      <c r="O966" s="88">
        <f t="shared" si="110"/>
        <v>1575</v>
      </c>
    </row>
    <row r="967" spans="1:15" ht="22.5">
      <c r="A967" s="262"/>
      <c r="B967" s="144" t="s">
        <v>18</v>
      </c>
      <c r="C967" s="87"/>
      <c r="D967" s="87"/>
      <c r="E967" s="87"/>
      <c r="F967" s="87"/>
      <c r="G967" s="87"/>
      <c r="H967" s="87"/>
      <c r="I967" s="87">
        <v>911</v>
      </c>
      <c r="J967" s="87"/>
      <c r="K967" s="87"/>
      <c r="L967" s="87"/>
      <c r="M967" s="87">
        <v>1595</v>
      </c>
      <c r="N967" s="87"/>
      <c r="O967" s="88">
        <f t="shared" si="110"/>
        <v>2506</v>
      </c>
    </row>
    <row r="968" spans="1:15" ht="12.75">
      <c r="A968" s="262"/>
      <c r="B968" s="144" t="s">
        <v>19</v>
      </c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8">
        <f t="shared" si="110"/>
        <v>0</v>
      </c>
    </row>
    <row r="969" spans="1:15" ht="12.75">
      <c r="A969" s="262"/>
      <c r="B969" s="143" t="s">
        <v>16</v>
      </c>
      <c r="C969" s="87"/>
      <c r="D969" s="87">
        <v>1764</v>
      </c>
      <c r="E969" s="87"/>
      <c r="F969" s="87"/>
      <c r="G969" s="87"/>
      <c r="H969" s="87">
        <v>1551</v>
      </c>
      <c r="I969" s="87"/>
      <c r="J969" s="87"/>
      <c r="K969" s="87"/>
      <c r="L969" s="87"/>
      <c r="M969" s="87"/>
      <c r="N969" s="87"/>
      <c r="O969" s="88">
        <f t="shared" si="110"/>
        <v>3315</v>
      </c>
    </row>
    <row r="970" spans="1:15" ht="12.75">
      <c r="A970" s="262"/>
      <c r="B970" s="145" t="s">
        <v>15</v>
      </c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90">
        <f t="shared" si="110"/>
        <v>0</v>
      </c>
    </row>
    <row r="971" spans="1:15" ht="12.75">
      <c r="A971" s="262"/>
      <c r="B971" s="145" t="s">
        <v>122</v>
      </c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>
        <v>1785</v>
      </c>
      <c r="N971" s="89">
        <v>1694</v>
      </c>
      <c r="O971" s="90">
        <f t="shared" si="110"/>
        <v>3479</v>
      </c>
    </row>
    <row r="972" spans="1:15" ht="13.5" thickBot="1">
      <c r="A972" s="262"/>
      <c r="B972" s="145" t="s">
        <v>21</v>
      </c>
      <c r="C972" s="89">
        <v>1072</v>
      </c>
      <c r="D972" s="89"/>
      <c r="E972" s="89">
        <v>2177</v>
      </c>
      <c r="F972" s="89">
        <v>1259</v>
      </c>
      <c r="G972" s="89">
        <v>1314</v>
      </c>
      <c r="H972" s="89">
        <v>1167</v>
      </c>
      <c r="I972" s="89"/>
      <c r="J972" s="89"/>
      <c r="K972" s="89"/>
      <c r="L972" s="89"/>
      <c r="M972" s="89"/>
      <c r="N972" s="89"/>
      <c r="O972" s="90">
        <f t="shared" si="110"/>
        <v>6989</v>
      </c>
    </row>
    <row r="973" spans="1:15" ht="13.5" thickBot="1">
      <c r="A973" s="262"/>
      <c r="B973" s="141" t="s">
        <v>59</v>
      </c>
      <c r="C973" s="84">
        <f aca="true" t="shared" si="111" ref="C973:N973">SUM(C974:C984)</f>
        <v>0</v>
      </c>
      <c r="D973" s="84">
        <f t="shared" si="111"/>
        <v>0</v>
      </c>
      <c r="E973" s="84">
        <f t="shared" si="111"/>
        <v>0</v>
      </c>
      <c r="F973" s="84">
        <f t="shared" si="111"/>
        <v>0</v>
      </c>
      <c r="G973" s="84">
        <f t="shared" si="111"/>
        <v>0</v>
      </c>
      <c r="H973" s="84">
        <f t="shared" si="111"/>
        <v>1579</v>
      </c>
      <c r="I973" s="84">
        <f t="shared" si="111"/>
        <v>0</v>
      </c>
      <c r="J973" s="84">
        <f t="shared" si="111"/>
        <v>0</v>
      </c>
      <c r="K973" s="84">
        <f t="shared" si="111"/>
        <v>0</v>
      </c>
      <c r="L973" s="84">
        <f t="shared" si="111"/>
        <v>0</v>
      </c>
      <c r="M973" s="84">
        <f t="shared" si="111"/>
        <v>0</v>
      </c>
      <c r="N973" s="84">
        <f t="shared" si="111"/>
        <v>0</v>
      </c>
      <c r="O973" s="84">
        <f t="shared" si="110"/>
        <v>1579</v>
      </c>
    </row>
    <row r="974" spans="1:15" ht="12.75">
      <c r="A974" s="262"/>
      <c r="B974" s="142" t="s">
        <v>93</v>
      </c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6">
        <f t="shared" si="110"/>
        <v>0</v>
      </c>
    </row>
    <row r="975" spans="1:15" ht="12.75">
      <c r="A975" s="262"/>
      <c r="B975" s="142" t="s">
        <v>126</v>
      </c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6">
        <f t="shared" si="110"/>
        <v>0</v>
      </c>
    </row>
    <row r="976" spans="1:15" ht="12.75">
      <c r="A976" s="262"/>
      <c r="B976" s="142" t="s">
        <v>75</v>
      </c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6">
        <f t="shared" si="110"/>
        <v>0</v>
      </c>
    </row>
    <row r="977" spans="1:15" ht="12.75">
      <c r="A977" s="262"/>
      <c r="B977" s="142" t="s">
        <v>127</v>
      </c>
      <c r="C977" s="85"/>
      <c r="D977" s="85"/>
      <c r="E977" s="85"/>
      <c r="F977" s="85"/>
      <c r="G977" s="85"/>
      <c r="H977" s="85">
        <v>1579</v>
      </c>
      <c r="I977" s="85"/>
      <c r="J977" s="85"/>
      <c r="K977" s="85"/>
      <c r="L977" s="85"/>
      <c r="M977" s="85"/>
      <c r="N977" s="85"/>
      <c r="O977" s="86">
        <f t="shared" si="110"/>
        <v>1579</v>
      </c>
    </row>
    <row r="978" spans="1:15" ht="12.75">
      <c r="A978" s="262"/>
      <c r="B978" s="142" t="s">
        <v>155</v>
      </c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6">
        <f t="shared" si="110"/>
        <v>0</v>
      </c>
    </row>
    <row r="979" spans="1:15" ht="12.75">
      <c r="A979" s="262"/>
      <c r="B979" s="143" t="s">
        <v>77</v>
      </c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8">
        <f>SUM(C979:N979)</f>
        <v>0</v>
      </c>
    </row>
    <row r="980" spans="1:15" ht="12.75">
      <c r="A980" s="262"/>
      <c r="B980" s="143" t="s">
        <v>3</v>
      </c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8">
        <f>SUM(C980:N980)</f>
        <v>0</v>
      </c>
    </row>
    <row r="981" spans="1:15" ht="12.75">
      <c r="A981" s="262"/>
      <c r="B981" s="143" t="s">
        <v>76</v>
      </c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8">
        <f>SUM(C981:N981)</f>
        <v>0</v>
      </c>
    </row>
    <row r="982" spans="1:15" ht="12.75">
      <c r="A982" s="262"/>
      <c r="B982" s="143" t="s">
        <v>124</v>
      </c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8">
        <f>SUM(C982:N982)</f>
        <v>0</v>
      </c>
    </row>
    <row r="983" spans="1:15" ht="12.75">
      <c r="A983" s="262"/>
      <c r="B983" s="154" t="s">
        <v>39</v>
      </c>
      <c r="C983" s="91"/>
      <c r="D983" s="91"/>
      <c r="E983" s="91"/>
      <c r="F983" s="91"/>
      <c r="G983" s="91"/>
      <c r="H983" s="91"/>
      <c r="I983" s="91"/>
      <c r="J983" s="91"/>
      <c r="K983" s="91"/>
      <c r="L983" s="91"/>
      <c r="M983" s="91"/>
      <c r="N983" s="91"/>
      <c r="O983" s="92">
        <f>SUM(C983:N983)</f>
        <v>0</v>
      </c>
    </row>
    <row r="984" spans="1:15" ht="13.5" thickBot="1">
      <c r="A984" s="262"/>
      <c r="B984" s="145" t="s">
        <v>103</v>
      </c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90">
        <f aca="true" t="shared" si="112" ref="O984:O1041">SUM(C984:N984)</f>
        <v>0</v>
      </c>
    </row>
    <row r="985" spans="1:15" ht="13.5" thickBot="1">
      <c r="A985" s="262"/>
      <c r="B985" s="146" t="s">
        <v>60</v>
      </c>
      <c r="C985" s="84">
        <f aca="true" t="shared" si="113" ref="C985:N985">SUM(C986:C989)</f>
        <v>0</v>
      </c>
      <c r="D985" s="84">
        <f t="shared" si="113"/>
        <v>0</v>
      </c>
      <c r="E985" s="84">
        <f t="shared" si="113"/>
        <v>0</v>
      </c>
      <c r="F985" s="84">
        <f t="shared" si="113"/>
        <v>0</v>
      </c>
      <c r="G985" s="84">
        <f t="shared" si="113"/>
        <v>0</v>
      </c>
      <c r="H985" s="84">
        <f t="shared" si="113"/>
        <v>0</v>
      </c>
      <c r="I985" s="84">
        <f t="shared" si="113"/>
        <v>0</v>
      </c>
      <c r="J985" s="84">
        <f t="shared" si="113"/>
        <v>0</v>
      </c>
      <c r="K985" s="84">
        <f t="shared" si="113"/>
        <v>0</v>
      </c>
      <c r="L985" s="84">
        <f t="shared" si="113"/>
        <v>0</v>
      </c>
      <c r="M985" s="84">
        <f t="shared" si="113"/>
        <v>0</v>
      </c>
      <c r="N985" s="84">
        <f t="shared" si="113"/>
        <v>0</v>
      </c>
      <c r="O985" s="84">
        <f t="shared" si="112"/>
        <v>0</v>
      </c>
    </row>
    <row r="986" spans="1:15" ht="12.75">
      <c r="A986" s="262"/>
      <c r="B986" s="147" t="s">
        <v>25</v>
      </c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6">
        <f t="shared" si="112"/>
        <v>0</v>
      </c>
    </row>
    <row r="987" spans="1:15" ht="12.75">
      <c r="A987" s="262"/>
      <c r="B987" s="148" t="s">
        <v>24</v>
      </c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8">
        <f t="shared" si="112"/>
        <v>0</v>
      </c>
    </row>
    <row r="988" spans="1:15" ht="12.75">
      <c r="A988" s="262"/>
      <c r="B988" s="148" t="s">
        <v>114</v>
      </c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8">
        <f t="shared" si="112"/>
        <v>0</v>
      </c>
    </row>
    <row r="989" spans="1:15" ht="13.5" thickBot="1">
      <c r="A989" s="262"/>
      <c r="B989" s="149" t="s">
        <v>110</v>
      </c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90">
        <f t="shared" si="112"/>
        <v>0</v>
      </c>
    </row>
    <row r="990" spans="1:15" ht="23.25" thickBot="1">
      <c r="A990" s="262"/>
      <c r="B990" s="150" t="s">
        <v>61</v>
      </c>
      <c r="C990" s="84">
        <f aca="true" t="shared" si="114" ref="C990:N990">SUM(C991:C1005)</f>
        <v>11020</v>
      </c>
      <c r="D990" s="84">
        <f t="shared" si="114"/>
        <v>9488</v>
      </c>
      <c r="E990" s="84">
        <f t="shared" si="114"/>
        <v>11002</v>
      </c>
      <c r="F990" s="84">
        <f t="shared" si="114"/>
        <v>4950</v>
      </c>
      <c r="G990" s="84">
        <f t="shared" si="114"/>
        <v>5303</v>
      </c>
      <c r="H990" s="84">
        <f t="shared" si="114"/>
        <v>2008</v>
      </c>
      <c r="I990" s="84">
        <f t="shared" si="114"/>
        <v>9398</v>
      </c>
      <c r="J990" s="84">
        <f t="shared" si="114"/>
        <v>7908</v>
      </c>
      <c r="K990" s="84">
        <f t="shared" si="114"/>
        <v>12633</v>
      </c>
      <c r="L990" s="84">
        <f t="shared" si="114"/>
        <v>16233</v>
      </c>
      <c r="M990" s="84">
        <f t="shared" si="114"/>
        <v>11937</v>
      </c>
      <c r="N990" s="84">
        <f t="shared" si="114"/>
        <v>16679</v>
      </c>
      <c r="O990" s="84">
        <f t="shared" si="112"/>
        <v>118559</v>
      </c>
    </row>
    <row r="991" spans="1:15" ht="12.75">
      <c r="A991" s="262"/>
      <c r="B991" s="159" t="s">
        <v>104</v>
      </c>
      <c r="C991" s="85">
        <v>3767</v>
      </c>
      <c r="D991" s="85">
        <v>1354</v>
      </c>
      <c r="E991" s="85">
        <v>2612</v>
      </c>
      <c r="F991" s="85">
        <v>1286</v>
      </c>
      <c r="G991" s="85">
        <v>1442</v>
      </c>
      <c r="H991" s="85">
        <v>2008</v>
      </c>
      <c r="I991" s="85">
        <v>3225</v>
      </c>
      <c r="J991" s="85">
        <v>1834</v>
      </c>
      <c r="K991" s="85">
        <v>2517</v>
      </c>
      <c r="L991" s="85">
        <v>2298</v>
      </c>
      <c r="M991" s="85">
        <v>1906</v>
      </c>
      <c r="N991" s="85">
        <v>2493</v>
      </c>
      <c r="O991" s="88">
        <f t="shared" si="112"/>
        <v>26742</v>
      </c>
    </row>
    <row r="992" spans="1:15" ht="12.75">
      <c r="A992" s="262"/>
      <c r="B992" s="148" t="s">
        <v>107</v>
      </c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8">
        <f t="shared" si="112"/>
        <v>0</v>
      </c>
    </row>
    <row r="993" spans="1:15" ht="12.75">
      <c r="A993" s="262"/>
      <c r="B993" s="148" t="s">
        <v>113</v>
      </c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8">
        <f t="shared" si="112"/>
        <v>0</v>
      </c>
    </row>
    <row r="994" spans="1:15" ht="12.75">
      <c r="A994" s="262"/>
      <c r="B994" s="148" t="s">
        <v>22</v>
      </c>
      <c r="C994" s="87">
        <v>2345</v>
      </c>
      <c r="D994" s="87">
        <v>1170</v>
      </c>
      <c r="E994" s="87">
        <v>2109</v>
      </c>
      <c r="F994" s="87">
        <v>1447</v>
      </c>
      <c r="G994" s="87">
        <v>2686</v>
      </c>
      <c r="H994" s="87"/>
      <c r="I994" s="87">
        <v>755</v>
      </c>
      <c r="J994" s="87">
        <v>1374</v>
      </c>
      <c r="K994" s="87">
        <v>1184</v>
      </c>
      <c r="L994" s="87"/>
      <c r="M994" s="87"/>
      <c r="N994" s="87"/>
      <c r="O994" s="88">
        <f t="shared" si="112"/>
        <v>13070</v>
      </c>
    </row>
    <row r="995" spans="1:15" ht="12.75">
      <c r="A995" s="262"/>
      <c r="B995" s="148" t="s">
        <v>74</v>
      </c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8">
        <f t="shared" si="112"/>
        <v>0</v>
      </c>
    </row>
    <row r="996" spans="1:15" ht="12.75">
      <c r="A996" s="262"/>
      <c r="B996" s="148" t="s">
        <v>70</v>
      </c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8">
        <f t="shared" si="112"/>
        <v>0</v>
      </c>
    </row>
    <row r="997" spans="1:15" ht="12.75">
      <c r="A997" s="262"/>
      <c r="B997" s="148" t="s">
        <v>38</v>
      </c>
      <c r="C997" s="87">
        <v>2118</v>
      </c>
      <c r="D997" s="87">
        <v>2880</v>
      </c>
      <c r="E997" s="87">
        <v>1965</v>
      </c>
      <c r="F997" s="87">
        <v>1159</v>
      </c>
      <c r="G997" s="87">
        <v>1175</v>
      </c>
      <c r="H997" s="87"/>
      <c r="I997" s="87">
        <v>3473</v>
      </c>
      <c r="J997" s="87">
        <v>2131</v>
      </c>
      <c r="K997" s="87">
        <v>1690</v>
      </c>
      <c r="L997" s="87">
        <v>2349</v>
      </c>
      <c r="M997" s="87">
        <v>1777</v>
      </c>
      <c r="N997" s="87">
        <v>3422</v>
      </c>
      <c r="O997" s="88">
        <f t="shared" si="112"/>
        <v>24139</v>
      </c>
    </row>
    <row r="998" spans="1:15" ht="12.75">
      <c r="A998" s="262"/>
      <c r="B998" s="148" t="s">
        <v>69</v>
      </c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8">
        <f t="shared" si="112"/>
        <v>0</v>
      </c>
    </row>
    <row r="999" spans="1:15" ht="12.75">
      <c r="A999" s="262"/>
      <c r="B999" s="148" t="s">
        <v>73</v>
      </c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8">
        <f t="shared" si="112"/>
        <v>0</v>
      </c>
    </row>
    <row r="1000" spans="1:15" ht="12.75">
      <c r="A1000" s="262"/>
      <c r="B1000" s="148" t="s">
        <v>78</v>
      </c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8">
        <f t="shared" si="112"/>
        <v>0</v>
      </c>
    </row>
    <row r="1001" spans="1:15" ht="22.5">
      <c r="A1001" s="262"/>
      <c r="B1001" s="148" t="s">
        <v>99</v>
      </c>
      <c r="C1001" s="87">
        <v>2790</v>
      </c>
      <c r="D1001" s="87">
        <v>4084</v>
      </c>
      <c r="E1001" s="87">
        <v>4316</v>
      </c>
      <c r="F1001" s="87">
        <v>1058</v>
      </c>
      <c r="G1001" s="87"/>
      <c r="H1001" s="87"/>
      <c r="I1001" s="87">
        <v>1945</v>
      </c>
      <c r="J1001" s="87">
        <v>2569</v>
      </c>
      <c r="K1001" s="87">
        <v>7242</v>
      </c>
      <c r="L1001" s="87">
        <v>11586</v>
      </c>
      <c r="M1001" s="87">
        <v>8254</v>
      </c>
      <c r="N1001" s="87">
        <v>10764</v>
      </c>
      <c r="O1001" s="88">
        <f t="shared" si="112"/>
        <v>54608</v>
      </c>
    </row>
    <row r="1002" spans="1:15" ht="12.75">
      <c r="A1002" s="262"/>
      <c r="B1002" s="148" t="s">
        <v>79</v>
      </c>
      <c r="C1002" s="87"/>
      <c r="D1002" s="87"/>
      <c r="E1002" s="87"/>
      <c r="F1002" s="87"/>
      <c r="G1002" s="87"/>
      <c r="H1002" s="87"/>
      <c r="I1002" s="87"/>
      <c r="J1002" s="87"/>
      <c r="K1002" s="87"/>
      <c r="L1002" s="87"/>
      <c r="M1002" s="87"/>
      <c r="N1002" s="87"/>
      <c r="O1002" s="88">
        <f t="shared" si="112"/>
        <v>0</v>
      </c>
    </row>
    <row r="1003" spans="1:15" ht="12.75">
      <c r="A1003" s="262"/>
      <c r="B1003" s="148" t="s">
        <v>106</v>
      </c>
      <c r="C1003" s="87"/>
      <c r="D1003" s="87"/>
      <c r="E1003" s="87"/>
      <c r="F1003" s="87"/>
      <c r="G1003" s="87"/>
      <c r="H1003" s="87"/>
      <c r="I1003" s="87"/>
      <c r="J1003" s="87"/>
      <c r="K1003" s="87"/>
      <c r="L1003" s="87"/>
      <c r="M1003" s="87"/>
      <c r="N1003" s="87"/>
      <c r="O1003" s="88">
        <f t="shared" si="112"/>
        <v>0</v>
      </c>
    </row>
    <row r="1004" spans="1:15" ht="12.75">
      <c r="A1004" s="262"/>
      <c r="B1004" s="148" t="s">
        <v>72</v>
      </c>
      <c r="C1004" s="87"/>
      <c r="D1004" s="87"/>
      <c r="E1004" s="87"/>
      <c r="F1004" s="87"/>
      <c r="G1004" s="87"/>
      <c r="H1004" s="87"/>
      <c r="I1004" s="87"/>
      <c r="J1004" s="87"/>
      <c r="K1004" s="87"/>
      <c r="L1004" s="87"/>
      <c r="M1004" s="87"/>
      <c r="N1004" s="87"/>
      <c r="O1004" s="88">
        <f t="shared" si="112"/>
        <v>0</v>
      </c>
    </row>
    <row r="1005" spans="1:15" ht="13.5" thickBot="1">
      <c r="A1005" s="262"/>
      <c r="B1005" s="149" t="s">
        <v>97</v>
      </c>
      <c r="C1005" s="89"/>
      <c r="D1005" s="89"/>
      <c r="E1005" s="89"/>
      <c r="F1005" s="89"/>
      <c r="G1005" s="89"/>
      <c r="H1005" s="89"/>
      <c r="I1005" s="89"/>
      <c r="J1005" s="89"/>
      <c r="K1005" s="89"/>
      <c r="L1005" s="89"/>
      <c r="M1005" s="89"/>
      <c r="N1005" s="89"/>
      <c r="O1005" s="90">
        <f t="shared" si="112"/>
        <v>0</v>
      </c>
    </row>
    <row r="1006" spans="1:15" ht="13.5" thickBot="1">
      <c r="A1006" s="262"/>
      <c r="B1006" s="152" t="s">
        <v>119</v>
      </c>
      <c r="C1006" s="84">
        <f aca="true" t="shared" si="115" ref="C1006:N1006">SUM(C1007:C1039)</f>
        <v>20638</v>
      </c>
      <c r="D1006" s="84">
        <f t="shared" si="115"/>
        <v>13557</v>
      </c>
      <c r="E1006" s="84">
        <f t="shared" si="115"/>
        <v>17555</v>
      </c>
      <c r="F1006" s="84">
        <f t="shared" si="115"/>
        <v>11389</v>
      </c>
      <c r="G1006" s="84">
        <f t="shared" si="115"/>
        <v>10622</v>
      </c>
      <c r="H1006" s="84">
        <f t="shared" si="115"/>
        <v>11423</v>
      </c>
      <c r="I1006" s="84">
        <f t="shared" si="115"/>
        <v>9101</v>
      </c>
      <c r="J1006" s="84">
        <f t="shared" si="115"/>
        <v>13059</v>
      </c>
      <c r="K1006" s="84">
        <f t="shared" si="115"/>
        <v>18216</v>
      </c>
      <c r="L1006" s="84">
        <f t="shared" si="115"/>
        <v>17333</v>
      </c>
      <c r="M1006" s="84">
        <f t="shared" si="115"/>
        <v>15563</v>
      </c>
      <c r="N1006" s="84">
        <f t="shared" si="115"/>
        <v>14404</v>
      </c>
      <c r="O1006" s="84">
        <f t="shared" si="112"/>
        <v>172860</v>
      </c>
    </row>
    <row r="1007" spans="1:15" ht="12.75">
      <c r="A1007" s="262"/>
      <c r="B1007" s="151" t="s">
        <v>28</v>
      </c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6">
        <f t="shared" si="112"/>
        <v>0</v>
      </c>
    </row>
    <row r="1008" spans="1:15" ht="12.75">
      <c r="A1008" s="262"/>
      <c r="B1008" s="148" t="s">
        <v>4</v>
      </c>
      <c r="C1008" s="87"/>
      <c r="D1008" s="87"/>
      <c r="E1008" s="87"/>
      <c r="F1008" s="87"/>
      <c r="G1008" s="87"/>
      <c r="H1008" s="87"/>
      <c r="I1008" s="87"/>
      <c r="J1008" s="87"/>
      <c r="K1008" s="87"/>
      <c r="L1008" s="87"/>
      <c r="M1008" s="87"/>
      <c r="N1008" s="87"/>
      <c r="O1008" s="88">
        <f t="shared" si="112"/>
        <v>0</v>
      </c>
    </row>
    <row r="1009" spans="1:15" ht="12.75">
      <c r="A1009" s="262"/>
      <c r="B1009" s="148" t="s">
        <v>27</v>
      </c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  <c r="M1009" s="87"/>
      <c r="N1009" s="87"/>
      <c r="O1009" s="88">
        <f t="shared" si="112"/>
        <v>0</v>
      </c>
    </row>
    <row r="1010" spans="1:15" ht="12.75">
      <c r="A1010" s="262"/>
      <c r="B1010" s="148" t="s">
        <v>31</v>
      </c>
      <c r="C1010" s="87"/>
      <c r="D1010" s="87"/>
      <c r="E1010" s="87"/>
      <c r="F1010" s="87"/>
      <c r="G1010" s="87">
        <v>1560</v>
      </c>
      <c r="H1010" s="87">
        <v>2633</v>
      </c>
      <c r="I1010" s="87"/>
      <c r="J1010" s="87">
        <v>1076</v>
      </c>
      <c r="K1010" s="87"/>
      <c r="L1010" s="87"/>
      <c r="M1010" s="87"/>
      <c r="N1010" s="87"/>
      <c r="O1010" s="88">
        <f t="shared" si="112"/>
        <v>5269</v>
      </c>
    </row>
    <row r="1011" spans="1:15" ht="22.5">
      <c r="A1011" s="262"/>
      <c r="B1011" s="148" t="s">
        <v>96</v>
      </c>
      <c r="C1011" s="87"/>
      <c r="D1011" s="87"/>
      <c r="E1011" s="87"/>
      <c r="F1011" s="87"/>
      <c r="G1011" s="87"/>
      <c r="H1011" s="87"/>
      <c r="I1011" s="87"/>
      <c r="J1011" s="87"/>
      <c r="K1011" s="87"/>
      <c r="L1011" s="87"/>
      <c r="M1011" s="87"/>
      <c r="N1011" s="87"/>
      <c r="O1011" s="88">
        <f t="shared" si="112"/>
        <v>0</v>
      </c>
    </row>
    <row r="1012" spans="1:15" ht="12.75">
      <c r="A1012" s="262"/>
      <c r="B1012" s="148" t="s">
        <v>95</v>
      </c>
      <c r="C1012" s="87"/>
      <c r="D1012" s="87"/>
      <c r="E1012" s="87"/>
      <c r="F1012" s="87"/>
      <c r="G1012" s="87"/>
      <c r="H1012" s="87"/>
      <c r="I1012" s="87"/>
      <c r="J1012" s="87"/>
      <c r="K1012" s="87"/>
      <c r="L1012" s="87"/>
      <c r="M1012" s="87"/>
      <c r="N1012" s="87"/>
      <c r="O1012" s="88">
        <f t="shared" si="112"/>
        <v>0</v>
      </c>
    </row>
    <row r="1013" spans="1:15" ht="12.75">
      <c r="A1013" s="262"/>
      <c r="B1013" s="148" t="s">
        <v>115</v>
      </c>
      <c r="C1013" s="87"/>
      <c r="D1013" s="87"/>
      <c r="E1013" s="87"/>
      <c r="F1013" s="87"/>
      <c r="G1013" s="87"/>
      <c r="H1013" s="87"/>
      <c r="I1013" s="87"/>
      <c r="J1013" s="87"/>
      <c r="K1013" s="87"/>
      <c r="L1013" s="87"/>
      <c r="M1013" s="87"/>
      <c r="N1013" s="87"/>
      <c r="O1013" s="88">
        <f t="shared" si="112"/>
        <v>0</v>
      </c>
    </row>
    <row r="1014" spans="1:15" ht="12.75">
      <c r="A1014" s="262"/>
      <c r="B1014" s="148" t="s">
        <v>32</v>
      </c>
      <c r="C1014" s="87"/>
      <c r="D1014" s="87"/>
      <c r="E1014" s="87"/>
      <c r="F1014" s="87"/>
      <c r="G1014" s="87"/>
      <c r="H1014" s="87"/>
      <c r="I1014" s="87"/>
      <c r="J1014" s="87"/>
      <c r="K1014" s="87"/>
      <c r="L1014" s="87"/>
      <c r="M1014" s="87"/>
      <c r="N1014" s="87"/>
      <c r="O1014" s="88">
        <f t="shared" si="112"/>
        <v>0</v>
      </c>
    </row>
    <row r="1015" spans="1:15" ht="12.75">
      <c r="A1015" s="262"/>
      <c r="B1015" s="148" t="s">
        <v>33</v>
      </c>
      <c r="C1015" s="87"/>
      <c r="D1015" s="87"/>
      <c r="E1015" s="87"/>
      <c r="F1015" s="87"/>
      <c r="G1015" s="87"/>
      <c r="H1015" s="87"/>
      <c r="I1015" s="87"/>
      <c r="J1015" s="87"/>
      <c r="K1015" s="87"/>
      <c r="L1015" s="87"/>
      <c r="M1015" s="87">
        <v>2049</v>
      </c>
      <c r="N1015" s="87">
        <v>2129</v>
      </c>
      <c r="O1015" s="88">
        <f t="shared" si="112"/>
        <v>4178</v>
      </c>
    </row>
    <row r="1016" spans="1:15" ht="12.75">
      <c r="A1016" s="262"/>
      <c r="B1016" s="148" t="s">
        <v>105</v>
      </c>
      <c r="C1016" s="87"/>
      <c r="D1016" s="87"/>
      <c r="E1016" s="87"/>
      <c r="F1016" s="87"/>
      <c r="G1016" s="87"/>
      <c r="H1016" s="87"/>
      <c r="I1016" s="87"/>
      <c r="J1016" s="87"/>
      <c r="K1016" s="87"/>
      <c r="L1016" s="87"/>
      <c r="M1016" s="87"/>
      <c r="N1016" s="87"/>
      <c r="O1016" s="88">
        <f t="shared" si="112"/>
        <v>0</v>
      </c>
    </row>
    <row r="1017" spans="1:15" ht="12.75">
      <c r="A1017" s="262"/>
      <c r="B1017" s="148" t="s">
        <v>29</v>
      </c>
      <c r="C1017" s="87"/>
      <c r="D1017" s="87"/>
      <c r="E1017" s="87"/>
      <c r="F1017" s="87"/>
      <c r="G1017" s="87"/>
      <c r="H1017" s="87"/>
      <c r="I1017" s="87"/>
      <c r="J1017" s="87"/>
      <c r="K1017" s="87"/>
      <c r="L1017" s="87"/>
      <c r="M1017" s="87"/>
      <c r="N1017" s="87"/>
      <c r="O1017" s="88">
        <f t="shared" si="112"/>
        <v>0</v>
      </c>
    </row>
    <row r="1018" spans="1:15" ht="12.75">
      <c r="A1018" s="262"/>
      <c r="B1018" s="148" t="s">
        <v>37</v>
      </c>
      <c r="C1018" s="87">
        <v>1598</v>
      </c>
      <c r="D1018" s="87"/>
      <c r="E1018" s="87">
        <v>1666</v>
      </c>
      <c r="F1018" s="87"/>
      <c r="G1018" s="87">
        <v>1262</v>
      </c>
      <c r="H1018" s="87"/>
      <c r="I1018" s="87"/>
      <c r="J1018" s="87"/>
      <c r="K1018" s="87">
        <v>5280</v>
      </c>
      <c r="L1018" s="87">
        <v>3601</v>
      </c>
      <c r="M1018" s="87">
        <v>1369</v>
      </c>
      <c r="N1018" s="87">
        <v>3196</v>
      </c>
      <c r="O1018" s="88">
        <f t="shared" si="112"/>
        <v>17972</v>
      </c>
    </row>
    <row r="1019" spans="1:15" ht="12.75">
      <c r="A1019" s="262"/>
      <c r="B1019" s="148" t="s">
        <v>111</v>
      </c>
      <c r="C1019" s="87"/>
      <c r="D1019" s="87"/>
      <c r="E1019" s="87"/>
      <c r="F1019" s="87"/>
      <c r="G1019" s="87"/>
      <c r="H1019" s="87"/>
      <c r="I1019" s="87"/>
      <c r="J1019" s="87"/>
      <c r="K1019" s="87"/>
      <c r="L1019" s="87"/>
      <c r="M1019" s="87"/>
      <c r="N1019" s="87"/>
      <c r="O1019" s="88">
        <f t="shared" si="112"/>
        <v>0</v>
      </c>
    </row>
    <row r="1020" spans="1:15" ht="12.75">
      <c r="A1020" s="262"/>
      <c r="B1020" s="148" t="s">
        <v>94</v>
      </c>
      <c r="C1020" s="87"/>
      <c r="D1020" s="87"/>
      <c r="E1020" s="87"/>
      <c r="F1020" s="87"/>
      <c r="G1020" s="87"/>
      <c r="H1020" s="87"/>
      <c r="I1020" s="87"/>
      <c r="J1020" s="87"/>
      <c r="K1020" s="87"/>
      <c r="L1020" s="87"/>
      <c r="M1020" s="87"/>
      <c r="N1020" s="87"/>
      <c r="O1020" s="88">
        <f t="shared" si="112"/>
        <v>0</v>
      </c>
    </row>
    <row r="1021" spans="1:15" ht="12.75">
      <c r="A1021" s="262"/>
      <c r="B1021" s="148" t="s">
        <v>30</v>
      </c>
      <c r="C1021" s="87"/>
      <c r="D1021" s="87"/>
      <c r="E1021" s="87"/>
      <c r="F1021" s="87">
        <v>1263</v>
      </c>
      <c r="G1021" s="87"/>
      <c r="H1021" s="87">
        <v>1306</v>
      </c>
      <c r="I1021" s="87"/>
      <c r="J1021" s="87"/>
      <c r="K1021" s="87">
        <v>1957</v>
      </c>
      <c r="L1021" s="87">
        <v>1500</v>
      </c>
      <c r="M1021" s="87"/>
      <c r="N1021" s="87">
        <v>2487</v>
      </c>
      <c r="O1021" s="88">
        <f t="shared" si="112"/>
        <v>8513</v>
      </c>
    </row>
    <row r="1022" spans="1:15" ht="12.75">
      <c r="A1022" s="262"/>
      <c r="B1022" s="148" t="s">
        <v>82</v>
      </c>
      <c r="C1022" s="87"/>
      <c r="D1022" s="87"/>
      <c r="E1022" s="87"/>
      <c r="F1022" s="87"/>
      <c r="G1022" s="87"/>
      <c r="H1022" s="87"/>
      <c r="I1022" s="87"/>
      <c r="J1022" s="87"/>
      <c r="K1022" s="87"/>
      <c r="L1022" s="87"/>
      <c r="M1022" s="87"/>
      <c r="N1022" s="87"/>
      <c r="O1022" s="88">
        <f t="shared" si="112"/>
        <v>0</v>
      </c>
    </row>
    <row r="1023" spans="1:15" ht="12.75">
      <c r="A1023" s="262"/>
      <c r="B1023" s="148" t="s">
        <v>116</v>
      </c>
      <c r="C1023" s="87"/>
      <c r="D1023" s="87"/>
      <c r="E1023" s="87"/>
      <c r="F1023" s="87"/>
      <c r="G1023" s="87"/>
      <c r="H1023" s="87"/>
      <c r="I1023" s="87"/>
      <c r="J1023" s="87"/>
      <c r="K1023" s="87"/>
      <c r="L1023" s="87"/>
      <c r="M1023" s="87"/>
      <c r="N1023" s="87"/>
      <c r="O1023" s="88">
        <f t="shared" si="112"/>
        <v>0</v>
      </c>
    </row>
    <row r="1024" spans="1:15" ht="12.75">
      <c r="A1024" s="262"/>
      <c r="B1024" s="148" t="s">
        <v>109</v>
      </c>
      <c r="C1024" s="87"/>
      <c r="D1024" s="87"/>
      <c r="E1024" s="87"/>
      <c r="F1024" s="87"/>
      <c r="G1024" s="87"/>
      <c r="H1024" s="87"/>
      <c r="I1024" s="87"/>
      <c r="J1024" s="87"/>
      <c r="K1024" s="87"/>
      <c r="L1024" s="87"/>
      <c r="M1024" s="87"/>
      <c r="N1024" s="87"/>
      <c r="O1024" s="88">
        <f t="shared" si="112"/>
        <v>0</v>
      </c>
    </row>
    <row r="1025" spans="1:15" ht="12.75">
      <c r="A1025" s="262"/>
      <c r="B1025" s="148" t="s">
        <v>65</v>
      </c>
      <c r="C1025" s="87"/>
      <c r="D1025" s="87"/>
      <c r="E1025" s="87"/>
      <c r="F1025" s="87"/>
      <c r="G1025" s="87"/>
      <c r="H1025" s="87"/>
      <c r="I1025" s="87"/>
      <c r="J1025" s="87"/>
      <c r="K1025" s="87"/>
      <c r="L1025" s="87"/>
      <c r="M1025" s="87"/>
      <c r="N1025" s="87"/>
      <c r="O1025" s="88">
        <f t="shared" si="112"/>
        <v>0</v>
      </c>
    </row>
    <row r="1026" spans="1:15" ht="12.75">
      <c r="A1026" s="262"/>
      <c r="B1026" s="148" t="s">
        <v>112</v>
      </c>
      <c r="C1026" s="87">
        <v>1230</v>
      </c>
      <c r="D1026" s="87">
        <v>1501</v>
      </c>
      <c r="E1026" s="87">
        <v>1450</v>
      </c>
      <c r="F1026" s="87"/>
      <c r="G1026" s="87"/>
      <c r="H1026" s="87"/>
      <c r="I1026" s="87">
        <v>703</v>
      </c>
      <c r="J1026" s="87"/>
      <c r="K1026" s="87"/>
      <c r="L1026" s="87"/>
      <c r="M1026" s="87"/>
      <c r="N1026" s="87"/>
      <c r="O1026" s="88">
        <f t="shared" si="112"/>
        <v>4884</v>
      </c>
    </row>
    <row r="1027" spans="1:15" ht="12.75">
      <c r="A1027" s="262"/>
      <c r="B1027" s="148" t="s">
        <v>67</v>
      </c>
      <c r="C1027" s="87"/>
      <c r="D1027" s="87"/>
      <c r="E1027" s="87"/>
      <c r="F1027" s="87"/>
      <c r="G1027" s="87"/>
      <c r="H1027" s="87"/>
      <c r="I1027" s="87"/>
      <c r="J1027" s="87"/>
      <c r="K1027" s="87"/>
      <c r="L1027" s="87"/>
      <c r="M1027" s="87"/>
      <c r="N1027" s="87"/>
      <c r="O1027" s="88">
        <f t="shared" si="112"/>
        <v>0</v>
      </c>
    </row>
    <row r="1028" spans="1:15" ht="12.75">
      <c r="A1028" s="262"/>
      <c r="B1028" s="148" t="s">
        <v>34</v>
      </c>
      <c r="C1028" s="87"/>
      <c r="D1028" s="87"/>
      <c r="E1028" s="87"/>
      <c r="F1028" s="87"/>
      <c r="G1028" s="87"/>
      <c r="H1028" s="87"/>
      <c r="I1028" s="87"/>
      <c r="J1028" s="87"/>
      <c r="K1028" s="87"/>
      <c r="L1028" s="87"/>
      <c r="M1028" s="87"/>
      <c r="N1028" s="87"/>
      <c r="O1028" s="88">
        <f t="shared" si="112"/>
        <v>0</v>
      </c>
    </row>
    <row r="1029" spans="1:15" ht="12.75">
      <c r="A1029" s="262"/>
      <c r="B1029" s="148" t="s">
        <v>98</v>
      </c>
      <c r="C1029" s="87"/>
      <c r="D1029" s="87"/>
      <c r="E1029" s="87"/>
      <c r="F1029" s="87"/>
      <c r="G1029" s="87"/>
      <c r="H1029" s="87"/>
      <c r="I1029" s="87"/>
      <c r="J1029" s="87"/>
      <c r="K1029" s="87"/>
      <c r="L1029" s="87"/>
      <c r="M1029" s="87"/>
      <c r="N1029" s="87"/>
      <c r="O1029" s="88">
        <f t="shared" si="112"/>
        <v>0</v>
      </c>
    </row>
    <row r="1030" spans="1:15" ht="12.75">
      <c r="A1030" s="262"/>
      <c r="B1030" s="148" t="s">
        <v>68</v>
      </c>
      <c r="C1030" s="87"/>
      <c r="D1030" s="87"/>
      <c r="E1030" s="87"/>
      <c r="F1030" s="87"/>
      <c r="G1030" s="87"/>
      <c r="H1030" s="87"/>
      <c r="I1030" s="87"/>
      <c r="J1030" s="87"/>
      <c r="K1030" s="87"/>
      <c r="L1030" s="87"/>
      <c r="M1030" s="87"/>
      <c r="N1030" s="87"/>
      <c r="O1030" s="88">
        <f t="shared" si="112"/>
        <v>0</v>
      </c>
    </row>
    <row r="1031" spans="1:15" ht="12.75">
      <c r="A1031" s="262"/>
      <c r="B1031" s="148" t="s">
        <v>83</v>
      </c>
      <c r="C1031" s="87"/>
      <c r="D1031" s="87">
        <v>2102</v>
      </c>
      <c r="E1031" s="87"/>
      <c r="F1031" s="87"/>
      <c r="G1031" s="87"/>
      <c r="H1031" s="87"/>
      <c r="I1031" s="87"/>
      <c r="J1031" s="87">
        <v>1924</v>
      </c>
      <c r="K1031" s="87"/>
      <c r="L1031" s="87"/>
      <c r="M1031" s="87"/>
      <c r="N1031" s="87"/>
      <c r="O1031" s="88">
        <f t="shared" si="112"/>
        <v>4026</v>
      </c>
    </row>
    <row r="1032" spans="1:15" ht="12.75">
      <c r="A1032" s="262"/>
      <c r="B1032" s="148" t="s">
        <v>35</v>
      </c>
      <c r="C1032" s="87"/>
      <c r="D1032" s="87"/>
      <c r="E1032" s="87"/>
      <c r="F1032" s="87"/>
      <c r="G1032" s="87"/>
      <c r="H1032" s="87"/>
      <c r="I1032" s="87"/>
      <c r="J1032" s="87"/>
      <c r="K1032" s="87"/>
      <c r="L1032" s="87"/>
      <c r="M1032" s="87"/>
      <c r="N1032" s="87"/>
      <c r="O1032" s="88">
        <f t="shared" si="112"/>
        <v>0</v>
      </c>
    </row>
    <row r="1033" spans="1:15" ht="12.75">
      <c r="A1033" s="262"/>
      <c r="B1033" s="148" t="s">
        <v>100</v>
      </c>
      <c r="C1033" s="87"/>
      <c r="D1033" s="87"/>
      <c r="E1033" s="87"/>
      <c r="F1033" s="87"/>
      <c r="G1033" s="87"/>
      <c r="H1033" s="87"/>
      <c r="I1033" s="87"/>
      <c r="J1033" s="87"/>
      <c r="K1033" s="87"/>
      <c r="L1033" s="87"/>
      <c r="M1033" s="87"/>
      <c r="N1033" s="87"/>
      <c r="O1033" s="88">
        <f t="shared" si="112"/>
        <v>0</v>
      </c>
    </row>
    <row r="1034" spans="1:15" ht="12.75">
      <c r="A1034" s="262"/>
      <c r="B1034" s="148" t="s">
        <v>101</v>
      </c>
      <c r="C1034" s="87"/>
      <c r="D1034" s="87"/>
      <c r="E1034" s="87"/>
      <c r="F1034" s="87"/>
      <c r="G1034" s="87"/>
      <c r="H1034" s="87"/>
      <c r="I1034" s="87"/>
      <c r="J1034" s="87"/>
      <c r="K1034" s="87"/>
      <c r="L1034" s="87"/>
      <c r="M1034" s="87"/>
      <c r="N1034" s="87"/>
      <c r="O1034" s="88">
        <f t="shared" si="112"/>
        <v>0</v>
      </c>
    </row>
    <row r="1035" spans="1:15" ht="12.75">
      <c r="A1035" s="262"/>
      <c r="B1035" s="148" t="s">
        <v>102</v>
      </c>
      <c r="C1035" s="87"/>
      <c r="D1035" s="87"/>
      <c r="E1035" s="87"/>
      <c r="F1035" s="87"/>
      <c r="G1035" s="87"/>
      <c r="H1035" s="87"/>
      <c r="I1035" s="87"/>
      <c r="J1035" s="87"/>
      <c r="K1035" s="87"/>
      <c r="L1035" s="87"/>
      <c r="M1035" s="87"/>
      <c r="N1035" s="87"/>
      <c r="O1035" s="88">
        <f t="shared" si="112"/>
        <v>0</v>
      </c>
    </row>
    <row r="1036" spans="1:15" ht="12.75">
      <c r="A1036" s="262"/>
      <c r="B1036" s="148" t="s">
        <v>80</v>
      </c>
      <c r="C1036" s="87"/>
      <c r="D1036" s="87"/>
      <c r="E1036" s="87"/>
      <c r="F1036" s="87"/>
      <c r="G1036" s="87"/>
      <c r="H1036" s="87"/>
      <c r="I1036" s="87"/>
      <c r="J1036" s="87"/>
      <c r="K1036" s="87"/>
      <c r="L1036" s="87"/>
      <c r="M1036" s="87"/>
      <c r="N1036" s="87"/>
      <c r="O1036" s="88">
        <f t="shared" si="112"/>
        <v>0</v>
      </c>
    </row>
    <row r="1037" spans="1:15" ht="12.75">
      <c r="A1037" s="262"/>
      <c r="B1037" s="148" t="s">
        <v>36</v>
      </c>
      <c r="C1037" s="87"/>
      <c r="D1037" s="87"/>
      <c r="E1037" s="87"/>
      <c r="F1037" s="87"/>
      <c r="G1037" s="87"/>
      <c r="H1037" s="87"/>
      <c r="I1037" s="87"/>
      <c r="J1037" s="87"/>
      <c r="K1037" s="87"/>
      <c r="L1037" s="87"/>
      <c r="M1037" s="87"/>
      <c r="N1037" s="87"/>
      <c r="O1037" s="88">
        <f t="shared" si="112"/>
        <v>0</v>
      </c>
    </row>
    <row r="1038" spans="1:15" ht="12.75">
      <c r="A1038" s="262"/>
      <c r="B1038" s="148" t="s">
        <v>23</v>
      </c>
      <c r="C1038" s="87">
        <v>17810</v>
      </c>
      <c r="D1038" s="87">
        <v>9954</v>
      </c>
      <c r="E1038" s="87">
        <v>14439</v>
      </c>
      <c r="F1038" s="87">
        <v>10126</v>
      </c>
      <c r="G1038" s="87">
        <v>7800</v>
      </c>
      <c r="H1038" s="87">
        <v>7484</v>
      </c>
      <c r="I1038" s="87">
        <v>8398</v>
      </c>
      <c r="J1038" s="87">
        <v>10059</v>
      </c>
      <c r="K1038" s="87">
        <v>10979</v>
      </c>
      <c r="L1038" s="87">
        <v>12232</v>
      </c>
      <c r="M1038" s="87">
        <v>12145</v>
      </c>
      <c r="N1038" s="87">
        <v>6592</v>
      </c>
      <c r="O1038" s="88">
        <f t="shared" si="112"/>
        <v>128018</v>
      </c>
    </row>
    <row r="1039" spans="1:15" ht="13.5" thickBot="1">
      <c r="A1039" s="262"/>
      <c r="B1039" s="149" t="s">
        <v>50</v>
      </c>
      <c r="C1039" s="89"/>
      <c r="D1039" s="89"/>
      <c r="E1039" s="89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>
        <f t="shared" si="112"/>
        <v>0</v>
      </c>
    </row>
    <row r="1040" spans="1:15" ht="13.5" thickBot="1">
      <c r="A1040" s="262"/>
      <c r="B1040" s="141" t="s">
        <v>120</v>
      </c>
      <c r="C1040" s="84">
        <f aca="true" t="shared" si="116" ref="C1040:N1040">SUM(C1041)</f>
        <v>0</v>
      </c>
      <c r="D1040" s="84">
        <f t="shared" si="116"/>
        <v>0</v>
      </c>
      <c r="E1040" s="84">
        <f t="shared" si="116"/>
        <v>0</v>
      </c>
      <c r="F1040" s="84">
        <f t="shared" si="116"/>
        <v>0</v>
      </c>
      <c r="G1040" s="84">
        <f t="shared" si="116"/>
        <v>0</v>
      </c>
      <c r="H1040" s="84">
        <f t="shared" si="116"/>
        <v>0</v>
      </c>
      <c r="I1040" s="84">
        <f t="shared" si="116"/>
        <v>0</v>
      </c>
      <c r="J1040" s="84">
        <f t="shared" si="116"/>
        <v>0</v>
      </c>
      <c r="K1040" s="84">
        <f t="shared" si="116"/>
        <v>0</v>
      </c>
      <c r="L1040" s="84">
        <f t="shared" si="116"/>
        <v>0</v>
      </c>
      <c r="M1040" s="84">
        <f t="shared" si="116"/>
        <v>0</v>
      </c>
      <c r="N1040" s="84">
        <f t="shared" si="116"/>
        <v>0</v>
      </c>
      <c r="O1040" s="84">
        <f t="shared" si="112"/>
        <v>0</v>
      </c>
    </row>
    <row r="1041" spans="1:15" ht="13.5" thickBot="1">
      <c r="A1041" s="263"/>
      <c r="B1041" s="153" t="s">
        <v>26</v>
      </c>
      <c r="C1041" s="93"/>
      <c r="D1041" s="93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4">
        <f t="shared" si="112"/>
        <v>0</v>
      </c>
    </row>
    <row r="1042" spans="1:15" ht="14.25" thickBot="1">
      <c r="A1042" s="264" t="s">
        <v>123</v>
      </c>
      <c r="B1042" s="264"/>
      <c r="C1042" s="264"/>
      <c r="D1042" s="264"/>
      <c r="E1042" s="264"/>
      <c r="F1042" s="264"/>
      <c r="G1042" s="264"/>
      <c r="H1042" s="264"/>
      <c r="I1042" s="264"/>
      <c r="J1042" s="264"/>
      <c r="K1042" s="264"/>
      <c r="L1042" s="264"/>
      <c r="M1042" s="265"/>
      <c r="N1042" s="266"/>
      <c r="O1042" s="265"/>
    </row>
    <row r="1043" spans="1:15" ht="14.25" customHeight="1" thickBot="1">
      <c r="A1043" s="261" t="s">
        <v>121</v>
      </c>
      <c r="B1043" s="140" t="s">
        <v>13</v>
      </c>
      <c r="C1043" s="34">
        <f aca="true" t="shared" si="117" ref="C1043:N1043">C1044+C1057+C1069+C1091+C1125</f>
        <v>20894</v>
      </c>
      <c r="D1043" s="34">
        <f t="shared" si="117"/>
        <v>22568</v>
      </c>
      <c r="E1043" s="34">
        <f t="shared" si="117"/>
        <v>32325</v>
      </c>
      <c r="F1043" s="34">
        <f t="shared" si="117"/>
        <v>29457</v>
      </c>
      <c r="G1043" s="34">
        <f t="shared" si="117"/>
        <v>0</v>
      </c>
      <c r="H1043" s="34">
        <f t="shared" si="117"/>
        <v>29997</v>
      </c>
      <c r="I1043" s="34">
        <f t="shared" si="117"/>
        <v>22099</v>
      </c>
      <c r="J1043" s="34">
        <f t="shared" si="117"/>
        <v>21706</v>
      </c>
      <c r="K1043" s="34">
        <f t="shared" si="117"/>
        <v>21225</v>
      </c>
      <c r="L1043" s="34">
        <f t="shared" si="117"/>
        <v>23057</v>
      </c>
      <c r="M1043" s="34">
        <f t="shared" si="117"/>
        <v>22697</v>
      </c>
      <c r="N1043" s="34">
        <f t="shared" si="117"/>
        <v>28814</v>
      </c>
      <c r="O1043" s="34">
        <f>SUM(C1043:N1043)</f>
        <v>274839</v>
      </c>
    </row>
    <row r="1044" spans="1:15" ht="13.5" customHeight="1" thickBot="1">
      <c r="A1044" s="262"/>
      <c r="B1044" s="141" t="s">
        <v>118</v>
      </c>
      <c r="C1044" s="84">
        <f aca="true" t="shared" si="118" ref="C1044:N1044">SUM(C1045:C1056)</f>
        <v>16016</v>
      </c>
      <c r="D1044" s="84">
        <f t="shared" si="118"/>
        <v>17439</v>
      </c>
      <c r="E1044" s="84">
        <f t="shared" si="118"/>
        <v>26921</v>
      </c>
      <c r="F1044" s="84">
        <f t="shared" si="118"/>
        <v>25803</v>
      </c>
      <c r="G1044" s="84">
        <f t="shared" si="118"/>
        <v>0</v>
      </c>
      <c r="H1044" s="84">
        <f t="shared" si="118"/>
        <v>24212</v>
      </c>
      <c r="I1044" s="84">
        <f t="shared" si="118"/>
        <v>13623</v>
      </c>
      <c r="J1044" s="84">
        <f t="shared" si="118"/>
        <v>18421</v>
      </c>
      <c r="K1044" s="84">
        <f t="shared" si="118"/>
        <v>16106</v>
      </c>
      <c r="L1044" s="84">
        <f t="shared" si="118"/>
        <v>16012</v>
      </c>
      <c r="M1044" s="84">
        <f t="shared" si="118"/>
        <v>16761</v>
      </c>
      <c r="N1044" s="84">
        <f t="shared" si="118"/>
        <v>18194</v>
      </c>
      <c r="O1044" s="84">
        <f>SUM(C1044:N1044)</f>
        <v>209508</v>
      </c>
    </row>
    <row r="1045" spans="1:15" ht="12.75">
      <c r="A1045" s="262"/>
      <c r="B1045" s="142" t="s">
        <v>14</v>
      </c>
      <c r="C1045" s="85">
        <v>5245</v>
      </c>
      <c r="D1045" s="85">
        <v>7274</v>
      </c>
      <c r="E1045" s="85">
        <v>10248</v>
      </c>
      <c r="F1045" s="85">
        <v>7881</v>
      </c>
      <c r="G1045" s="85"/>
      <c r="H1045" s="85">
        <v>8967</v>
      </c>
      <c r="I1045" s="85">
        <v>4090</v>
      </c>
      <c r="J1045" s="85">
        <v>7204</v>
      </c>
      <c r="K1045" s="85">
        <v>4303</v>
      </c>
      <c r="L1045" s="85">
        <v>5661</v>
      </c>
      <c r="M1045" s="85">
        <v>4026</v>
      </c>
      <c r="N1045" s="85">
        <v>7727</v>
      </c>
      <c r="O1045" s="86">
        <f aca="true" t="shared" si="119" ref="O1045:O1061">SUM(C1045:N1045)</f>
        <v>72626</v>
      </c>
    </row>
    <row r="1046" spans="1:15" ht="12.75">
      <c r="A1046" s="262"/>
      <c r="B1046" s="142" t="s">
        <v>198</v>
      </c>
      <c r="C1046" s="85"/>
      <c r="D1046" s="85">
        <v>1453</v>
      </c>
      <c r="E1046" s="85"/>
      <c r="F1046" s="85">
        <v>1564</v>
      </c>
      <c r="G1046" s="85"/>
      <c r="H1046" s="85"/>
      <c r="I1046" s="85"/>
      <c r="J1046" s="85"/>
      <c r="K1046" s="85"/>
      <c r="L1046" s="85"/>
      <c r="M1046" s="85"/>
      <c r="N1046" s="85"/>
      <c r="O1046" s="86"/>
    </row>
    <row r="1047" spans="1:15" ht="12.75">
      <c r="A1047" s="262"/>
      <c r="B1047" s="143" t="s">
        <v>51</v>
      </c>
      <c r="C1047" s="87"/>
      <c r="D1047" s="87"/>
      <c r="E1047" s="87"/>
      <c r="F1047" s="87"/>
      <c r="G1047" s="87"/>
      <c r="H1047" s="87"/>
      <c r="I1047" s="87"/>
      <c r="J1047" s="87"/>
      <c r="K1047" s="87"/>
      <c r="L1047" s="87"/>
      <c r="M1047" s="87"/>
      <c r="N1047" s="87"/>
      <c r="O1047" s="88">
        <f t="shared" si="119"/>
        <v>0</v>
      </c>
    </row>
    <row r="1048" spans="1:15" ht="12.75">
      <c r="A1048" s="262"/>
      <c r="B1048" s="143" t="s">
        <v>17</v>
      </c>
      <c r="C1048" s="87"/>
      <c r="D1048" s="87">
        <v>1471</v>
      </c>
      <c r="E1048" s="87">
        <v>2221</v>
      </c>
      <c r="F1048" s="87">
        <v>2711</v>
      </c>
      <c r="G1048" s="87"/>
      <c r="H1048" s="87"/>
      <c r="I1048" s="87"/>
      <c r="J1048" s="87">
        <v>836</v>
      </c>
      <c r="K1048" s="87"/>
      <c r="L1048" s="87">
        <v>1451</v>
      </c>
      <c r="M1048" s="87"/>
      <c r="N1048" s="87"/>
      <c r="O1048" s="88">
        <f t="shared" si="119"/>
        <v>8690</v>
      </c>
    </row>
    <row r="1049" spans="1:15" ht="22.5">
      <c r="A1049" s="262"/>
      <c r="B1049" s="144" t="s">
        <v>18</v>
      </c>
      <c r="C1049" s="87">
        <v>7060</v>
      </c>
      <c r="D1049" s="87">
        <v>1524</v>
      </c>
      <c r="E1049" s="87">
        <v>3064</v>
      </c>
      <c r="F1049" s="87">
        <v>3334</v>
      </c>
      <c r="G1049" s="87"/>
      <c r="H1049" s="87">
        <v>3412</v>
      </c>
      <c r="I1049" s="87">
        <v>1657</v>
      </c>
      <c r="J1049" s="87">
        <v>1881</v>
      </c>
      <c r="K1049" s="87">
        <v>2732</v>
      </c>
      <c r="L1049" s="87">
        <v>2185</v>
      </c>
      <c r="M1049" s="87">
        <v>2783</v>
      </c>
      <c r="N1049" s="87">
        <v>2139</v>
      </c>
      <c r="O1049" s="88">
        <f t="shared" si="119"/>
        <v>31771</v>
      </c>
    </row>
    <row r="1050" spans="1:15" ht="12.75">
      <c r="A1050" s="262"/>
      <c r="B1050" s="144" t="s">
        <v>19</v>
      </c>
      <c r="C1050" s="87">
        <v>2395</v>
      </c>
      <c r="D1050" s="87">
        <v>5717</v>
      </c>
      <c r="E1050" s="87">
        <v>8835</v>
      </c>
      <c r="F1050" s="87">
        <v>8434</v>
      </c>
      <c r="G1050" s="87"/>
      <c r="H1050" s="87">
        <v>8862</v>
      </c>
      <c r="I1050" s="87">
        <v>7876</v>
      </c>
      <c r="J1050" s="87">
        <v>7333</v>
      </c>
      <c r="K1050" s="87">
        <v>6179</v>
      </c>
      <c r="L1050" s="87">
        <v>6715</v>
      </c>
      <c r="M1050" s="87">
        <v>9042</v>
      </c>
      <c r="N1050" s="87">
        <v>8328</v>
      </c>
      <c r="O1050" s="88">
        <f t="shared" si="119"/>
        <v>79716</v>
      </c>
    </row>
    <row r="1051" spans="1:15" ht="12.75">
      <c r="A1051" s="262"/>
      <c r="B1051" s="143" t="s">
        <v>16</v>
      </c>
      <c r="C1051" s="87"/>
      <c r="D1051" s="87"/>
      <c r="E1051" s="87"/>
      <c r="F1051" s="87"/>
      <c r="G1051" s="87"/>
      <c r="H1051" s="87">
        <v>1231</v>
      </c>
      <c r="I1051" s="87"/>
      <c r="J1051" s="87"/>
      <c r="K1051" s="87">
        <v>1692</v>
      </c>
      <c r="L1051" s="87"/>
      <c r="M1051" s="87"/>
      <c r="N1051" s="87"/>
      <c r="O1051" s="88">
        <f t="shared" si="119"/>
        <v>2923</v>
      </c>
    </row>
    <row r="1052" spans="1:15" ht="12.75">
      <c r="A1052" s="262"/>
      <c r="B1052" s="145" t="s">
        <v>15</v>
      </c>
      <c r="C1052" s="89"/>
      <c r="D1052" s="89"/>
      <c r="E1052" s="89"/>
      <c r="F1052" s="89"/>
      <c r="G1052" s="89"/>
      <c r="H1052" s="89"/>
      <c r="I1052" s="89"/>
      <c r="J1052" s="89"/>
      <c r="K1052" s="89"/>
      <c r="L1052" s="89"/>
      <c r="M1052" s="89"/>
      <c r="N1052" s="89"/>
      <c r="O1052" s="90">
        <f t="shared" si="119"/>
        <v>0</v>
      </c>
    </row>
    <row r="1053" spans="1:15" ht="12.75">
      <c r="A1053" s="262"/>
      <c r="B1053" s="145" t="s">
        <v>175</v>
      </c>
      <c r="C1053" s="89"/>
      <c r="D1053" s="89"/>
      <c r="E1053" s="89"/>
      <c r="F1053" s="89"/>
      <c r="G1053" s="89"/>
      <c r="H1053" s="89"/>
      <c r="I1053" s="89"/>
      <c r="J1053" s="89"/>
      <c r="K1053" s="89"/>
      <c r="L1053" s="89"/>
      <c r="M1053" s="89"/>
      <c r="N1053" s="89"/>
      <c r="O1053" s="90">
        <f t="shared" si="119"/>
        <v>0</v>
      </c>
    </row>
    <row r="1054" spans="1:15" ht="12.75">
      <c r="A1054" s="262"/>
      <c r="B1054" s="145" t="s">
        <v>122</v>
      </c>
      <c r="C1054" s="89"/>
      <c r="D1054" s="89"/>
      <c r="E1054" s="89"/>
      <c r="F1054" s="89"/>
      <c r="G1054" s="89"/>
      <c r="H1054" s="89"/>
      <c r="I1054" s="89"/>
      <c r="J1054" s="89">
        <v>1167</v>
      </c>
      <c r="K1054" s="89"/>
      <c r="L1054" s="89"/>
      <c r="M1054" s="89">
        <v>910</v>
      </c>
      <c r="N1054" s="89"/>
      <c r="O1054" s="90">
        <f t="shared" si="119"/>
        <v>2077</v>
      </c>
    </row>
    <row r="1055" spans="1:15" ht="12.75">
      <c r="A1055" s="262"/>
      <c r="B1055" s="145" t="s">
        <v>20</v>
      </c>
      <c r="C1055" s="89"/>
      <c r="D1055" s="89"/>
      <c r="E1055" s="89"/>
      <c r="F1055" s="89"/>
      <c r="G1055" s="89"/>
      <c r="H1055" s="89"/>
      <c r="I1055" s="89"/>
      <c r="J1055" s="89"/>
      <c r="K1055" s="89">
        <v>1200</v>
      </c>
      <c r="L1055" s="89"/>
      <c r="M1055" s="89"/>
      <c r="N1055" s="89"/>
      <c r="O1055" s="90"/>
    </row>
    <row r="1056" spans="1:15" ht="13.5" thickBot="1">
      <c r="A1056" s="262"/>
      <c r="B1056" s="145" t="s">
        <v>21</v>
      </c>
      <c r="C1056" s="89">
        <v>1316</v>
      </c>
      <c r="D1056" s="89"/>
      <c r="E1056" s="89">
        <v>2553</v>
      </c>
      <c r="F1056" s="89">
        <v>1879</v>
      </c>
      <c r="G1056" s="89"/>
      <c r="H1056" s="89">
        <v>1740</v>
      </c>
      <c r="I1056" s="89"/>
      <c r="J1056" s="89"/>
      <c r="K1056" s="89"/>
      <c r="L1056" s="89"/>
      <c r="M1056" s="89"/>
      <c r="N1056" s="89"/>
      <c r="O1056" s="90">
        <f t="shared" si="119"/>
        <v>7488</v>
      </c>
    </row>
    <row r="1057" spans="1:15" ht="13.5" thickBot="1">
      <c r="A1057" s="262"/>
      <c r="B1057" s="141" t="s">
        <v>59</v>
      </c>
      <c r="C1057" s="84">
        <f aca="true" t="shared" si="120" ref="C1057:N1057">SUM(C1058:C1068)</f>
        <v>3725</v>
      </c>
      <c r="D1057" s="84">
        <f t="shared" si="120"/>
        <v>5129</v>
      </c>
      <c r="E1057" s="84">
        <f t="shared" si="120"/>
        <v>5404</v>
      </c>
      <c r="F1057" s="84">
        <f t="shared" si="120"/>
        <v>3654</v>
      </c>
      <c r="G1057" s="84">
        <f t="shared" si="120"/>
        <v>0</v>
      </c>
      <c r="H1057" s="84">
        <f t="shared" si="120"/>
        <v>5785</v>
      </c>
      <c r="I1057" s="84">
        <f t="shared" si="120"/>
        <v>8476</v>
      </c>
      <c r="J1057" s="84">
        <f t="shared" si="120"/>
        <v>3285</v>
      </c>
      <c r="K1057" s="84">
        <f t="shared" si="120"/>
        <v>5119</v>
      </c>
      <c r="L1057" s="84">
        <f t="shared" si="120"/>
        <v>5930</v>
      </c>
      <c r="M1057" s="84">
        <f t="shared" si="120"/>
        <v>5936</v>
      </c>
      <c r="N1057" s="84">
        <f t="shared" si="120"/>
        <v>7617</v>
      </c>
      <c r="O1057" s="84">
        <f t="shared" si="119"/>
        <v>60060</v>
      </c>
    </row>
    <row r="1058" spans="1:15" ht="12.75">
      <c r="A1058" s="262"/>
      <c r="B1058" s="142" t="s">
        <v>93</v>
      </c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6">
        <f t="shared" si="119"/>
        <v>0</v>
      </c>
    </row>
    <row r="1059" spans="1:15" ht="12.75">
      <c r="A1059" s="262"/>
      <c r="B1059" s="142" t="s">
        <v>126</v>
      </c>
      <c r="C1059" s="85">
        <v>2733</v>
      </c>
      <c r="D1059" s="85">
        <v>1608</v>
      </c>
      <c r="E1059" s="85">
        <v>1676</v>
      </c>
      <c r="F1059" s="85">
        <v>2009</v>
      </c>
      <c r="G1059" s="85"/>
      <c r="H1059" s="85">
        <v>2383</v>
      </c>
      <c r="I1059" s="85">
        <v>1879</v>
      </c>
      <c r="J1059" s="85">
        <v>1158</v>
      </c>
      <c r="K1059" s="85">
        <v>2251</v>
      </c>
      <c r="L1059" s="85">
        <v>2278</v>
      </c>
      <c r="M1059" s="85">
        <v>1673</v>
      </c>
      <c r="N1059" s="85">
        <v>1826</v>
      </c>
      <c r="O1059" s="86">
        <f t="shared" si="119"/>
        <v>21474</v>
      </c>
    </row>
    <row r="1060" spans="1:15" ht="12.75">
      <c r="A1060" s="262"/>
      <c r="B1060" s="142" t="s">
        <v>75</v>
      </c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6">
        <f t="shared" si="119"/>
        <v>0</v>
      </c>
    </row>
    <row r="1061" spans="1:15" ht="12.75">
      <c r="A1061" s="262"/>
      <c r="B1061" s="142" t="s">
        <v>127</v>
      </c>
      <c r="C1061" s="85"/>
      <c r="D1061" s="85"/>
      <c r="E1061" s="85"/>
      <c r="F1061" s="85"/>
      <c r="G1061" s="85"/>
      <c r="H1061" s="85"/>
      <c r="I1061" s="85">
        <v>2108</v>
      </c>
      <c r="J1061" s="85"/>
      <c r="K1061" s="85"/>
      <c r="L1061" s="85">
        <v>2092</v>
      </c>
      <c r="M1061" s="85">
        <v>1614</v>
      </c>
      <c r="N1061" s="85">
        <v>1896</v>
      </c>
      <c r="O1061" s="86">
        <f t="shared" si="119"/>
        <v>7710</v>
      </c>
    </row>
    <row r="1062" spans="1:15" ht="12.75">
      <c r="A1062" s="262"/>
      <c r="B1062" s="143" t="s">
        <v>77</v>
      </c>
      <c r="C1062" s="87">
        <v>992</v>
      </c>
      <c r="D1062" s="87">
        <v>1871</v>
      </c>
      <c r="E1062" s="87">
        <v>1362</v>
      </c>
      <c r="F1062" s="87">
        <v>1645</v>
      </c>
      <c r="G1062" s="87"/>
      <c r="H1062" s="87">
        <v>1667</v>
      </c>
      <c r="I1062" s="87">
        <v>1650</v>
      </c>
      <c r="J1062" s="87">
        <v>923</v>
      </c>
      <c r="K1062" s="87">
        <v>1589</v>
      </c>
      <c r="L1062" s="87"/>
      <c r="M1062" s="87"/>
      <c r="N1062" s="87">
        <v>1569</v>
      </c>
      <c r="O1062" s="88">
        <f>SUM(C1062:N1062)</f>
        <v>13268</v>
      </c>
    </row>
    <row r="1063" spans="1:15" ht="12.75">
      <c r="A1063" s="262"/>
      <c r="B1063" s="143" t="s">
        <v>3</v>
      </c>
      <c r="C1063" s="87"/>
      <c r="D1063" s="87"/>
      <c r="E1063" s="87"/>
      <c r="F1063" s="87"/>
      <c r="G1063" s="87"/>
      <c r="H1063" s="87"/>
      <c r="I1063" s="87">
        <v>1266</v>
      </c>
      <c r="J1063" s="87"/>
      <c r="K1063" s="87"/>
      <c r="L1063" s="87"/>
      <c r="M1063" s="87"/>
      <c r="N1063" s="87"/>
      <c r="O1063" s="88">
        <f>SUM(C1063:N1063)</f>
        <v>1266</v>
      </c>
    </row>
    <row r="1064" spans="1:15" ht="12.75">
      <c r="A1064" s="262"/>
      <c r="B1064" s="143" t="s">
        <v>76</v>
      </c>
      <c r="C1064" s="87"/>
      <c r="D1064" s="87"/>
      <c r="E1064" s="87"/>
      <c r="F1064" s="87"/>
      <c r="G1064" s="87"/>
      <c r="H1064" s="87"/>
      <c r="I1064" s="87"/>
      <c r="J1064" s="87"/>
      <c r="K1064" s="87"/>
      <c r="L1064" s="87"/>
      <c r="M1064" s="87"/>
      <c r="N1064" s="87"/>
      <c r="O1064" s="88">
        <f>SUM(C1064:N1064)</f>
        <v>0</v>
      </c>
    </row>
    <row r="1065" spans="1:15" ht="12.75">
      <c r="A1065" s="262"/>
      <c r="B1065" s="143" t="s">
        <v>197</v>
      </c>
      <c r="C1065" s="87"/>
      <c r="D1065" s="87"/>
      <c r="E1065" s="87"/>
      <c r="F1065" s="87"/>
      <c r="G1065" s="87"/>
      <c r="H1065" s="87"/>
      <c r="I1065" s="87"/>
      <c r="J1065" s="87"/>
      <c r="K1065" s="87"/>
      <c r="L1065" s="87"/>
      <c r="M1065" s="87">
        <v>897</v>
      </c>
      <c r="N1065" s="87"/>
      <c r="O1065" s="88"/>
    </row>
    <row r="1066" spans="1:15" ht="12.75">
      <c r="A1066" s="262"/>
      <c r="B1066" s="143" t="s">
        <v>124</v>
      </c>
      <c r="C1066" s="87"/>
      <c r="D1066" s="87">
        <v>1650</v>
      </c>
      <c r="E1066" s="87">
        <v>2366</v>
      </c>
      <c r="F1066" s="87"/>
      <c r="G1066" s="87"/>
      <c r="H1066" s="87">
        <v>1735</v>
      </c>
      <c r="I1066" s="87">
        <v>1573</v>
      </c>
      <c r="J1066" s="87">
        <v>1204</v>
      </c>
      <c r="K1066" s="87">
        <v>1279</v>
      </c>
      <c r="L1066" s="87">
        <v>1560</v>
      </c>
      <c r="M1066" s="87">
        <v>1752</v>
      </c>
      <c r="N1066" s="87">
        <v>2326</v>
      </c>
      <c r="O1066" s="88">
        <f>SUM(C1066:N1066)</f>
        <v>15445</v>
      </c>
    </row>
    <row r="1067" spans="1:15" ht="12.75">
      <c r="A1067" s="262"/>
      <c r="B1067" s="154" t="s">
        <v>39</v>
      </c>
      <c r="C1067" s="91"/>
      <c r="D1067" s="91"/>
      <c r="E1067" s="91"/>
      <c r="F1067" s="91"/>
      <c r="G1067" s="91"/>
      <c r="H1067" s="91"/>
      <c r="I1067" s="91"/>
      <c r="J1067" s="91"/>
      <c r="K1067" s="91"/>
      <c r="L1067" s="91"/>
      <c r="M1067" s="91"/>
      <c r="N1067" s="91"/>
      <c r="O1067" s="92">
        <f>SUM(C1067:N1067)</f>
        <v>0</v>
      </c>
    </row>
    <row r="1068" spans="1:15" ht="13.5" thickBot="1">
      <c r="A1068" s="262"/>
      <c r="B1068" s="145" t="s">
        <v>103</v>
      </c>
      <c r="C1068" s="89"/>
      <c r="D1068" s="89"/>
      <c r="E1068" s="89"/>
      <c r="F1068" s="89"/>
      <c r="G1068" s="89"/>
      <c r="H1068" s="89"/>
      <c r="I1068" s="89"/>
      <c r="J1068" s="89"/>
      <c r="K1068" s="89"/>
      <c r="L1068" s="89"/>
      <c r="M1068" s="89"/>
      <c r="N1068" s="89"/>
      <c r="O1068" s="90">
        <f aca="true" t="shared" si="121" ref="O1068:O1126">SUM(C1068:N1068)</f>
        <v>0</v>
      </c>
    </row>
    <row r="1069" spans="1:15" ht="13.5" thickBot="1">
      <c r="A1069" s="262"/>
      <c r="B1069" s="146" t="s">
        <v>60</v>
      </c>
      <c r="C1069" s="84">
        <f aca="true" t="shared" si="122" ref="C1069:N1069">SUM(C1070:C1073)</f>
        <v>0</v>
      </c>
      <c r="D1069" s="84">
        <f t="shared" si="122"/>
        <v>0</v>
      </c>
      <c r="E1069" s="84">
        <f t="shared" si="122"/>
        <v>0</v>
      </c>
      <c r="F1069" s="84">
        <f t="shared" si="122"/>
        <v>0</v>
      </c>
      <c r="G1069" s="84">
        <f t="shared" si="122"/>
        <v>0</v>
      </c>
      <c r="H1069" s="84">
        <f t="shared" si="122"/>
        <v>0</v>
      </c>
      <c r="I1069" s="84">
        <f t="shared" si="122"/>
        <v>0</v>
      </c>
      <c r="J1069" s="84">
        <f t="shared" si="122"/>
        <v>0</v>
      </c>
      <c r="K1069" s="84">
        <f t="shared" si="122"/>
        <v>0</v>
      </c>
      <c r="L1069" s="84">
        <f t="shared" si="122"/>
        <v>0</v>
      </c>
      <c r="M1069" s="84">
        <f t="shared" si="122"/>
        <v>0</v>
      </c>
      <c r="N1069" s="84">
        <f t="shared" si="122"/>
        <v>0</v>
      </c>
      <c r="O1069" s="84">
        <f t="shared" si="121"/>
        <v>0</v>
      </c>
    </row>
    <row r="1070" spans="1:15" ht="12.75">
      <c r="A1070" s="262"/>
      <c r="B1070" s="147" t="s">
        <v>25</v>
      </c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6">
        <f t="shared" si="121"/>
        <v>0</v>
      </c>
    </row>
    <row r="1071" spans="1:15" ht="12.75">
      <c r="A1071" s="262"/>
      <c r="B1071" s="148" t="s">
        <v>24</v>
      </c>
      <c r="C1071" s="87"/>
      <c r="D1071" s="87"/>
      <c r="E1071" s="87"/>
      <c r="F1071" s="87"/>
      <c r="G1071" s="87"/>
      <c r="H1071" s="87"/>
      <c r="I1071" s="87"/>
      <c r="J1071" s="87"/>
      <c r="K1071" s="87"/>
      <c r="L1071" s="87"/>
      <c r="M1071" s="87"/>
      <c r="N1071" s="87"/>
      <c r="O1071" s="88">
        <f t="shared" si="121"/>
        <v>0</v>
      </c>
    </row>
    <row r="1072" spans="1:15" ht="12.75">
      <c r="A1072" s="262"/>
      <c r="B1072" s="148" t="s">
        <v>114</v>
      </c>
      <c r="C1072" s="87"/>
      <c r="D1072" s="87"/>
      <c r="E1072" s="87"/>
      <c r="F1072" s="87"/>
      <c r="G1072" s="87"/>
      <c r="H1072" s="87"/>
      <c r="I1072" s="87"/>
      <c r="J1072" s="87"/>
      <c r="K1072" s="87"/>
      <c r="L1072" s="87"/>
      <c r="M1072" s="87"/>
      <c r="N1072" s="87"/>
      <c r="O1072" s="88">
        <f t="shared" si="121"/>
        <v>0</v>
      </c>
    </row>
    <row r="1073" spans="1:15" ht="13.5" thickBot="1">
      <c r="A1073" s="262"/>
      <c r="B1073" s="149" t="s">
        <v>110</v>
      </c>
      <c r="C1073" s="89"/>
      <c r="D1073" s="89"/>
      <c r="E1073" s="89"/>
      <c r="F1073" s="89"/>
      <c r="G1073" s="89"/>
      <c r="H1073" s="89"/>
      <c r="I1073" s="89"/>
      <c r="J1073" s="89"/>
      <c r="K1073" s="89"/>
      <c r="L1073" s="89"/>
      <c r="M1073" s="89"/>
      <c r="N1073" s="89"/>
      <c r="O1073" s="90">
        <f t="shared" si="121"/>
        <v>0</v>
      </c>
    </row>
    <row r="1074" spans="1:15" ht="23.25" thickBot="1">
      <c r="A1074" s="262"/>
      <c r="B1074" s="150" t="s">
        <v>61</v>
      </c>
      <c r="C1074" s="84">
        <f aca="true" t="shared" si="123" ref="C1074:N1074">SUM(C1075:C1090)</f>
        <v>1324</v>
      </c>
      <c r="D1074" s="84">
        <f t="shared" si="123"/>
        <v>0</v>
      </c>
      <c r="E1074" s="84">
        <f t="shared" si="123"/>
        <v>0</v>
      </c>
      <c r="F1074" s="84">
        <f t="shared" si="123"/>
        <v>0</v>
      </c>
      <c r="G1074" s="84">
        <f t="shared" si="123"/>
        <v>0</v>
      </c>
      <c r="H1074" s="84">
        <f t="shared" si="123"/>
        <v>0</v>
      </c>
      <c r="I1074" s="84">
        <f t="shared" si="123"/>
        <v>0</v>
      </c>
      <c r="J1074" s="84">
        <f t="shared" si="123"/>
        <v>0</v>
      </c>
      <c r="K1074" s="84">
        <f t="shared" si="123"/>
        <v>0</v>
      </c>
      <c r="L1074" s="84">
        <f t="shared" si="123"/>
        <v>0</v>
      </c>
      <c r="M1074" s="84">
        <f t="shared" si="123"/>
        <v>0</v>
      </c>
      <c r="N1074" s="84">
        <f t="shared" si="123"/>
        <v>0</v>
      </c>
      <c r="O1074" s="84">
        <f t="shared" si="121"/>
        <v>1324</v>
      </c>
    </row>
    <row r="1075" spans="1:15" ht="12.75">
      <c r="A1075" s="262"/>
      <c r="B1075" s="151" t="s">
        <v>126</v>
      </c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6">
        <f t="shared" si="121"/>
        <v>0</v>
      </c>
    </row>
    <row r="1076" spans="1:15" ht="12.75">
      <c r="A1076" s="262"/>
      <c r="B1076" s="159" t="s">
        <v>104</v>
      </c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8">
        <f t="shared" si="121"/>
        <v>0</v>
      </c>
    </row>
    <row r="1077" spans="1:15" ht="12.75">
      <c r="A1077" s="262"/>
      <c r="B1077" s="148" t="s">
        <v>107</v>
      </c>
      <c r="C1077" s="87"/>
      <c r="D1077" s="87"/>
      <c r="E1077" s="87"/>
      <c r="F1077" s="87"/>
      <c r="G1077" s="87"/>
      <c r="H1077" s="87"/>
      <c r="I1077" s="87"/>
      <c r="J1077" s="87"/>
      <c r="K1077" s="87"/>
      <c r="L1077" s="87"/>
      <c r="M1077" s="87"/>
      <c r="N1077" s="87"/>
      <c r="O1077" s="88">
        <f t="shared" si="121"/>
        <v>0</v>
      </c>
    </row>
    <row r="1078" spans="1:15" ht="12.75">
      <c r="A1078" s="262"/>
      <c r="B1078" s="148" t="s">
        <v>113</v>
      </c>
      <c r="C1078" s="87"/>
      <c r="D1078" s="87"/>
      <c r="E1078" s="87"/>
      <c r="F1078" s="87"/>
      <c r="G1078" s="87"/>
      <c r="H1078" s="87"/>
      <c r="I1078" s="87"/>
      <c r="J1078" s="87"/>
      <c r="K1078" s="87"/>
      <c r="L1078" s="87"/>
      <c r="M1078" s="87"/>
      <c r="N1078" s="87"/>
      <c r="O1078" s="88">
        <f t="shared" si="121"/>
        <v>0</v>
      </c>
    </row>
    <row r="1079" spans="1:15" ht="12.75">
      <c r="A1079" s="262"/>
      <c r="B1079" s="148" t="s">
        <v>22</v>
      </c>
      <c r="C1079" s="87"/>
      <c r="D1079" s="87"/>
      <c r="E1079" s="87"/>
      <c r="F1079" s="87"/>
      <c r="G1079" s="87"/>
      <c r="H1079" s="87"/>
      <c r="I1079" s="87"/>
      <c r="J1079" s="87"/>
      <c r="K1079" s="87"/>
      <c r="L1079" s="87"/>
      <c r="M1079" s="87"/>
      <c r="N1079" s="87"/>
      <c r="O1079" s="88">
        <f t="shared" si="121"/>
        <v>0</v>
      </c>
    </row>
    <row r="1080" spans="1:15" ht="12.75">
      <c r="A1080" s="262"/>
      <c r="B1080" s="148" t="s">
        <v>74</v>
      </c>
      <c r="C1080" s="87"/>
      <c r="D1080" s="87"/>
      <c r="E1080" s="87"/>
      <c r="F1080" s="87"/>
      <c r="G1080" s="87"/>
      <c r="H1080" s="87"/>
      <c r="I1080" s="87"/>
      <c r="J1080" s="87"/>
      <c r="K1080" s="87"/>
      <c r="L1080" s="87"/>
      <c r="M1080" s="87"/>
      <c r="N1080" s="87"/>
      <c r="O1080" s="88">
        <f t="shared" si="121"/>
        <v>0</v>
      </c>
    </row>
    <row r="1081" spans="1:15" ht="12.75">
      <c r="A1081" s="262"/>
      <c r="B1081" s="148" t="s">
        <v>70</v>
      </c>
      <c r="C1081" s="87">
        <v>1324</v>
      </c>
      <c r="D1081" s="87"/>
      <c r="E1081" s="87"/>
      <c r="F1081" s="87"/>
      <c r="G1081" s="87"/>
      <c r="H1081" s="87"/>
      <c r="I1081" s="87"/>
      <c r="J1081" s="87"/>
      <c r="K1081" s="87"/>
      <c r="L1081" s="87"/>
      <c r="M1081" s="87"/>
      <c r="N1081" s="87"/>
      <c r="O1081" s="88">
        <f t="shared" si="121"/>
        <v>1324</v>
      </c>
    </row>
    <row r="1082" spans="1:15" ht="12.75">
      <c r="A1082" s="262"/>
      <c r="B1082" s="148" t="s">
        <v>38</v>
      </c>
      <c r="C1082" s="87"/>
      <c r="D1082" s="87"/>
      <c r="E1082" s="87"/>
      <c r="F1082" s="87"/>
      <c r="G1082" s="87"/>
      <c r="H1082" s="87"/>
      <c r="I1082" s="87"/>
      <c r="J1082" s="87"/>
      <c r="K1082" s="87"/>
      <c r="L1082" s="87"/>
      <c r="M1082" s="87"/>
      <c r="N1082" s="87"/>
      <c r="O1082" s="88">
        <f t="shared" si="121"/>
        <v>0</v>
      </c>
    </row>
    <row r="1083" spans="1:15" ht="12.75">
      <c r="A1083" s="262"/>
      <c r="B1083" s="148" t="s">
        <v>69</v>
      </c>
      <c r="C1083" s="87"/>
      <c r="D1083" s="87"/>
      <c r="E1083" s="87"/>
      <c r="F1083" s="87"/>
      <c r="G1083" s="87"/>
      <c r="H1083" s="87"/>
      <c r="I1083" s="87"/>
      <c r="J1083" s="87"/>
      <c r="K1083" s="87"/>
      <c r="L1083" s="87"/>
      <c r="M1083" s="87"/>
      <c r="N1083" s="87"/>
      <c r="O1083" s="88">
        <f t="shared" si="121"/>
        <v>0</v>
      </c>
    </row>
    <row r="1084" spans="1:15" ht="12.75">
      <c r="A1084" s="262"/>
      <c r="B1084" s="148" t="s">
        <v>73</v>
      </c>
      <c r="C1084" s="87"/>
      <c r="D1084" s="87"/>
      <c r="E1084" s="87"/>
      <c r="F1084" s="87"/>
      <c r="G1084" s="87"/>
      <c r="H1084" s="87"/>
      <c r="I1084" s="87"/>
      <c r="J1084" s="87"/>
      <c r="K1084" s="87"/>
      <c r="L1084" s="87"/>
      <c r="M1084" s="87"/>
      <c r="N1084" s="87"/>
      <c r="O1084" s="88">
        <f t="shared" si="121"/>
        <v>0</v>
      </c>
    </row>
    <row r="1085" spans="1:15" ht="12.75">
      <c r="A1085" s="262"/>
      <c r="B1085" s="148" t="s">
        <v>78</v>
      </c>
      <c r="C1085" s="87"/>
      <c r="D1085" s="87"/>
      <c r="E1085" s="87"/>
      <c r="F1085" s="87"/>
      <c r="G1085" s="87"/>
      <c r="H1085" s="87"/>
      <c r="I1085" s="87"/>
      <c r="J1085" s="87"/>
      <c r="K1085" s="87"/>
      <c r="L1085" s="87"/>
      <c r="M1085" s="87"/>
      <c r="N1085" s="87"/>
      <c r="O1085" s="88">
        <f t="shared" si="121"/>
        <v>0</v>
      </c>
    </row>
    <row r="1086" spans="1:15" ht="22.5">
      <c r="A1086" s="262"/>
      <c r="B1086" s="148" t="s">
        <v>99</v>
      </c>
      <c r="C1086" s="87"/>
      <c r="D1086" s="87"/>
      <c r="E1086" s="87"/>
      <c r="F1086" s="87"/>
      <c r="G1086" s="87"/>
      <c r="H1086" s="87"/>
      <c r="I1086" s="87"/>
      <c r="J1086" s="87"/>
      <c r="K1086" s="87"/>
      <c r="L1086" s="87"/>
      <c r="M1086" s="87"/>
      <c r="N1086" s="87"/>
      <c r="O1086" s="88">
        <f t="shared" si="121"/>
        <v>0</v>
      </c>
    </row>
    <row r="1087" spans="1:15" ht="12.75">
      <c r="A1087" s="262"/>
      <c r="B1087" s="148" t="s">
        <v>79</v>
      </c>
      <c r="C1087" s="87"/>
      <c r="D1087" s="87"/>
      <c r="E1087" s="87"/>
      <c r="F1087" s="87"/>
      <c r="G1087" s="87"/>
      <c r="H1087" s="87"/>
      <c r="I1087" s="87"/>
      <c r="J1087" s="87"/>
      <c r="K1087" s="87"/>
      <c r="L1087" s="87"/>
      <c r="M1087" s="87"/>
      <c r="N1087" s="87"/>
      <c r="O1087" s="88">
        <f t="shared" si="121"/>
        <v>0</v>
      </c>
    </row>
    <row r="1088" spans="1:15" ht="12.75">
      <c r="A1088" s="262"/>
      <c r="B1088" s="148" t="s">
        <v>106</v>
      </c>
      <c r="C1088" s="87"/>
      <c r="D1088" s="87"/>
      <c r="E1088" s="87"/>
      <c r="F1088" s="87"/>
      <c r="G1088" s="87"/>
      <c r="H1088" s="87"/>
      <c r="I1088" s="87"/>
      <c r="J1088" s="87"/>
      <c r="K1088" s="87"/>
      <c r="L1088" s="87"/>
      <c r="M1088" s="87"/>
      <c r="N1088" s="87"/>
      <c r="O1088" s="88">
        <f t="shared" si="121"/>
        <v>0</v>
      </c>
    </row>
    <row r="1089" spans="1:15" ht="12.75">
      <c r="A1089" s="262"/>
      <c r="B1089" s="148" t="s">
        <v>72</v>
      </c>
      <c r="C1089" s="87"/>
      <c r="D1089" s="87"/>
      <c r="E1089" s="87"/>
      <c r="F1089" s="87"/>
      <c r="G1089" s="87"/>
      <c r="H1089" s="87"/>
      <c r="I1089" s="87"/>
      <c r="J1089" s="87"/>
      <c r="K1089" s="87"/>
      <c r="L1089" s="87"/>
      <c r="M1089" s="87"/>
      <c r="N1089" s="87"/>
      <c r="O1089" s="88">
        <f t="shared" si="121"/>
        <v>0</v>
      </c>
    </row>
    <row r="1090" spans="1:15" ht="13.5" thickBot="1">
      <c r="A1090" s="262"/>
      <c r="B1090" s="149" t="s">
        <v>97</v>
      </c>
      <c r="C1090" s="89"/>
      <c r="D1090" s="89"/>
      <c r="E1090" s="89"/>
      <c r="F1090" s="89"/>
      <c r="G1090" s="89"/>
      <c r="H1090" s="89"/>
      <c r="I1090" s="89"/>
      <c r="J1090" s="89"/>
      <c r="K1090" s="89"/>
      <c r="L1090" s="89"/>
      <c r="M1090" s="89"/>
      <c r="N1090" s="89"/>
      <c r="O1090" s="90">
        <f t="shared" si="121"/>
        <v>0</v>
      </c>
    </row>
    <row r="1091" spans="1:15" ht="13.5" thickBot="1">
      <c r="A1091" s="262"/>
      <c r="B1091" s="152" t="s">
        <v>119</v>
      </c>
      <c r="C1091" s="84">
        <f aca="true" t="shared" si="124" ref="C1091:N1091">SUM(C1092:C1124)</f>
        <v>1153</v>
      </c>
      <c r="D1091" s="84">
        <f t="shared" si="124"/>
        <v>0</v>
      </c>
      <c r="E1091" s="84">
        <f t="shared" si="124"/>
        <v>0</v>
      </c>
      <c r="F1091" s="84">
        <f t="shared" si="124"/>
        <v>0</v>
      </c>
      <c r="G1091" s="84">
        <f t="shared" si="124"/>
        <v>0</v>
      </c>
      <c r="H1091" s="84">
        <f t="shared" si="124"/>
        <v>0</v>
      </c>
      <c r="I1091" s="84">
        <f t="shared" si="124"/>
        <v>0</v>
      </c>
      <c r="J1091" s="84">
        <f t="shared" si="124"/>
        <v>0</v>
      </c>
      <c r="K1091" s="84">
        <f t="shared" si="124"/>
        <v>0</v>
      </c>
      <c r="L1091" s="84">
        <f t="shared" si="124"/>
        <v>1115</v>
      </c>
      <c r="M1091" s="84">
        <f t="shared" si="124"/>
        <v>0</v>
      </c>
      <c r="N1091" s="84">
        <f t="shared" si="124"/>
        <v>3003</v>
      </c>
      <c r="O1091" s="84">
        <f t="shared" si="121"/>
        <v>5271</v>
      </c>
    </row>
    <row r="1092" spans="1:15" ht="12.75">
      <c r="A1092" s="262"/>
      <c r="B1092" s="151" t="s">
        <v>28</v>
      </c>
      <c r="C1092" s="85">
        <v>1153</v>
      </c>
      <c r="D1092" s="85"/>
      <c r="E1092" s="85"/>
      <c r="F1092" s="85"/>
      <c r="G1092" s="85"/>
      <c r="H1092" s="85"/>
      <c r="I1092" s="85"/>
      <c r="J1092" s="85"/>
      <c r="K1092" s="85"/>
      <c r="L1092" s="85">
        <v>1115</v>
      </c>
      <c r="M1092" s="85"/>
      <c r="N1092" s="85">
        <v>3003</v>
      </c>
      <c r="O1092" s="86">
        <f t="shared" si="121"/>
        <v>5271</v>
      </c>
    </row>
    <row r="1093" spans="1:15" ht="12.75">
      <c r="A1093" s="262"/>
      <c r="B1093" s="148" t="s">
        <v>4</v>
      </c>
      <c r="C1093" s="87"/>
      <c r="D1093" s="87"/>
      <c r="E1093" s="87"/>
      <c r="F1093" s="87"/>
      <c r="G1093" s="87"/>
      <c r="H1093" s="87"/>
      <c r="I1093" s="87"/>
      <c r="J1093" s="87"/>
      <c r="K1093" s="87"/>
      <c r="L1093" s="87"/>
      <c r="M1093" s="87"/>
      <c r="N1093" s="87"/>
      <c r="O1093" s="88">
        <f t="shared" si="121"/>
        <v>0</v>
      </c>
    </row>
    <row r="1094" spans="1:15" ht="12.75">
      <c r="A1094" s="262"/>
      <c r="B1094" s="148" t="s">
        <v>27</v>
      </c>
      <c r="C1094" s="87"/>
      <c r="D1094" s="87"/>
      <c r="E1094" s="87"/>
      <c r="F1094" s="87"/>
      <c r="G1094" s="87"/>
      <c r="H1094" s="87"/>
      <c r="I1094" s="87"/>
      <c r="J1094" s="87"/>
      <c r="K1094" s="87"/>
      <c r="L1094" s="87"/>
      <c r="M1094" s="87"/>
      <c r="N1094" s="87"/>
      <c r="O1094" s="88">
        <f t="shared" si="121"/>
        <v>0</v>
      </c>
    </row>
    <row r="1095" spans="1:15" ht="12.75">
      <c r="A1095" s="262"/>
      <c r="B1095" s="148" t="s">
        <v>31</v>
      </c>
      <c r="C1095" s="87"/>
      <c r="D1095" s="87"/>
      <c r="E1095" s="87"/>
      <c r="F1095" s="87"/>
      <c r="G1095" s="87"/>
      <c r="H1095" s="87"/>
      <c r="I1095" s="87"/>
      <c r="J1095" s="87"/>
      <c r="K1095" s="87"/>
      <c r="L1095" s="87"/>
      <c r="M1095" s="87"/>
      <c r="N1095" s="87"/>
      <c r="O1095" s="88">
        <f t="shared" si="121"/>
        <v>0</v>
      </c>
    </row>
    <row r="1096" spans="1:15" ht="22.5">
      <c r="A1096" s="262"/>
      <c r="B1096" s="148" t="s">
        <v>96</v>
      </c>
      <c r="C1096" s="87"/>
      <c r="D1096" s="87"/>
      <c r="E1096" s="87"/>
      <c r="F1096" s="87"/>
      <c r="G1096" s="87"/>
      <c r="H1096" s="87"/>
      <c r="I1096" s="87"/>
      <c r="J1096" s="87"/>
      <c r="K1096" s="87"/>
      <c r="L1096" s="87"/>
      <c r="M1096" s="87"/>
      <c r="N1096" s="87"/>
      <c r="O1096" s="88">
        <f t="shared" si="121"/>
        <v>0</v>
      </c>
    </row>
    <row r="1097" spans="1:15" ht="12.75">
      <c r="A1097" s="262"/>
      <c r="B1097" s="148" t="s">
        <v>95</v>
      </c>
      <c r="C1097" s="87"/>
      <c r="D1097" s="87"/>
      <c r="E1097" s="87"/>
      <c r="F1097" s="87"/>
      <c r="G1097" s="87"/>
      <c r="H1097" s="87"/>
      <c r="I1097" s="87"/>
      <c r="J1097" s="87"/>
      <c r="K1097" s="87"/>
      <c r="L1097" s="87"/>
      <c r="M1097" s="87"/>
      <c r="N1097" s="87"/>
      <c r="O1097" s="88">
        <f t="shared" si="121"/>
        <v>0</v>
      </c>
    </row>
    <row r="1098" spans="1:15" ht="12.75">
      <c r="A1098" s="262"/>
      <c r="B1098" s="148" t="s">
        <v>115</v>
      </c>
      <c r="C1098" s="87"/>
      <c r="D1098" s="87"/>
      <c r="E1098" s="87"/>
      <c r="F1098" s="87"/>
      <c r="G1098" s="87"/>
      <c r="H1098" s="87"/>
      <c r="I1098" s="87"/>
      <c r="J1098" s="87"/>
      <c r="K1098" s="87"/>
      <c r="L1098" s="87"/>
      <c r="M1098" s="87"/>
      <c r="N1098" s="87"/>
      <c r="O1098" s="88">
        <f t="shared" si="121"/>
        <v>0</v>
      </c>
    </row>
    <row r="1099" spans="1:15" ht="12.75">
      <c r="A1099" s="262"/>
      <c r="B1099" s="148" t="s">
        <v>32</v>
      </c>
      <c r="C1099" s="87"/>
      <c r="D1099" s="87"/>
      <c r="E1099" s="87"/>
      <c r="F1099" s="87"/>
      <c r="G1099" s="87"/>
      <c r="H1099" s="87"/>
      <c r="I1099" s="87"/>
      <c r="J1099" s="87"/>
      <c r="K1099" s="87"/>
      <c r="L1099" s="87"/>
      <c r="M1099" s="87"/>
      <c r="N1099" s="87"/>
      <c r="O1099" s="88">
        <f t="shared" si="121"/>
        <v>0</v>
      </c>
    </row>
    <row r="1100" spans="1:15" ht="12.75">
      <c r="A1100" s="262"/>
      <c r="B1100" s="148" t="s">
        <v>33</v>
      </c>
      <c r="C1100" s="87"/>
      <c r="D1100" s="87"/>
      <c r="E1100" s="87"/>
      <c r="F1100" s="87"/>
      <c r="G1100" s="87"/>
      <c r="H1100" s="87"/>
      <c r="I1100" s="87"/>
      <c r="J1100" s="87"/>
      <c r="K1100" s="87"/>
      <c r="L1100" s="87"/>
      <c r="M1100" s="87"/>
      <c r="N1100" s="87"/>
      <c r="O1100" s="88">
        <f t="shared" si="121"/>
        <v>0</v>
      </c>
    </row>
    <row r="1101" spans="1:15" ht="12.75">
      <c r="A1101" s="262"/>
      <c r="B1101" s="148" t="s">
        <v>105</v>
      </c>
      <c r="C1101" s="87"/>
      <c r="D1101" s="87"/>
      <c r="E1101" s="87"/>
      <c r="F1101" s="87"/>
      <c r="G1101" s="87"/>
      <c r="H1101" s="87"/>
      <c r="I1101" s="87"/>
      <c r="J1101" s="87"/>
      <c r="K1101" s="87"/>
      <c r="L1101" s="87"/>
      <c r="M1101" s="87"/>
      <c r="N1101" s="87"/>
      <c r="O1101" s="88">
        <f t="shared" si="121"/>
        <v>0</v>
      </c>
    </row>
    <row r="1102" spans="1:15" ht="12.75">
      <c r="A1102" s="262"/>
      <c r="B1102" s="148" t="s">
        <v>29</v>
      </c>
      <c r="C1102" s="87"/>
      <c r="D1102" s="87"/>
      <c r="E1102" s="87"/>
      <c r="F1102" s="87"/>
      <c r="G1102" s="87"/>
      <c r="H1102" s="87"/>
      <c r="I1102" s="87"/>
      <c r="J1102" s="87"/>
      <c r="K1102" s="87"/>
      <c r="L1102" s="87"/>
      <c r="M1102" s="87"/>
      <c r="N1102" s="87"/>
      <c r="O1102" s="88">
        <f t="shared" si="121"/>
        <v>0</v>
      </c>
    </row>
    <row r="1103" spans="1:15" ht="12.75">
      <c r="A1103" s="262"/>
      <c r="B1103" s="148" t="s">
        <v>37</v>
      </c>
      <c r="C1103" s="87"/>
      <c r="D1103" s="87"/>
      <c r="E1103" s="87"/>
      <c r="F1103" s="87"/>
      <c r="G1103" s="87"/>
      <c r="H1103" s="87"/>
      <c r="I1103" s="87"/>
      <c r="J1103" s="87"/>
      <c r="K1103" s="87"/>
      <c r="L1103" s="87"/>
      <c r="M1103" s="87"/>
      <c r="N1103" s="87"/>
      <c r="O1103" s="88">
        <f t="shared" si="121"/>
        <v>0</v>
      </c>
    </row>
    <row r="1104" spans="1:15" ht="12.75">
      <c r="A1104" s="262"/>
      <c r="B1104" s="148" t="s">
        <v>111</v>
      </c>
      <c r="C1104" s="87"/>
      <c r="D1104" s="87"/>
      <c r="E1104" s="87"/>
      <c r="F1104" s="87"/>
      <c r="G1104" s="87"/>
      <c r="H1104" s="87"/>
      <c r="I1104" s="87"/>
      <c r="J1104" s="87"/>
      <c r="K1104" s="87"/>
      <c r="L1104" s="87"/>
      <c r="M1104" s="87"/>
      <c r="N1104" s="87"/>
      <c r="O1104" s="88">
        <f t="shared" si="121"/>
        <v>0</v>
      </c>
    </row>
    <row r="1105" spans="1:15" ht="12.75">
      <c r="A1105" s="262"/>
      <c r="B1105" s="148" t="s">
        <v>94</v>
      </c>
      <c r="C1105" s="87"/>
      <c r="D1105" s="87"/>
      <c r="E1105" s="87"/>
      <c r="F1105" s="87"/>
      <c r="G1105" s="87"/>
      <c r="H1105" s="87"/>
      <c r="I1105" s="87"/>
      <c r="J1105" s="87"/>
      <c r="K1105" s="87"/>
      <c r="L1105" s="87"/>
      <c r="M1105" s="87"/>
      <c r="N1105" s="87"/>
      <c r="O1105" s="88">
        <f t="shared" si="121"/>
        <v>0</v>
      </c>
    </row>
    <row r="1106" spans="1:15" ht="12.75">
      <c r="A1106" s="262"/>
      <c r="B1106" s="148" t="s">
        <v>30</v>
      </c>
      <c r="C1106" s="87"/>
      <c r="D1106" s="87"/>
      <c r="E1106" s="87"/>
      <c r="F1106" s="87"/>
      <c r="G1106" s="87"/>
      <c r="H1106" s="87"/>
      <c r="I1106" s="87"/>
      <c r="J1106" s="87"/>
      <c r="K1106" s="87"/>
      <c r="L1106" s="87"/>
      <c r="M1106" s="87"/>
      <c r="N1106" s="87"/>
      <c r="O1106" s="88">
        <f t="shared" si="121"/>
        <v>0</v>
      </c>
    </row>
    <row r="1107" spans="1:15" ht="12.75">
      <c r="A1107" s="262"/>
      <c r="B1107" s="148" t="s">
        <v>82</v>
      </c>
      <c r="C1107" s="87"/>
      <c r="D1107" s="87"/>
      <c r="E1107" s="87"/>
      <c r="F1107" s="87"/>
      <c r="G1107" s="87"/>
      <c r="H1107" s="87"/>
      <c r="I1107" s="87"/>
      <c r="J1107" s="87"/>
      <c r="K1107" s="87"/>
      <c r="L1107" s="87"/>
      <c r="M1107" s="87"/>
      <c r="N1107" s="87"/>
      <c r="O1107" s="88">
        <f t="shared" si="121"/>
        <v>0</v>
      </c>
    </row>
    <row r="1108" spans="1:15" ht="12.75">
      <c r="A1108" s="262"/>
      <c r="B1108" s="148" t="s">
        <v>116</v>
      </c>
      <c r="C1108" s="87"/>
      <c r="D1108" s="87"/>
      <c r="E1108" s="87"/>
      <c r="F1108" s="87"/>
      <c r="G1108" s="87"/>
      <c r="H1108" s="87"/>
      <c r="I1108" s="87"/>
      <c r="J1108" s="87"/>
      <c r="K1108" s="87"/>
      <c r="L1108" s="87"/>
      <c r="M1108" s="87"/>
      <c r="N1108" s="87"/>
      <c r="O1108" s="88">
        <f t="shared" si="121"/>
        <v>0</v>
      </c>
    </row>
    <row r="1109" spans="1:15" ht="12.75">
      <c r="A1109" s="262"/>
      <c r="B1109" s="148" t="s">
        <v>109</v>
      </c>
      <c r="C1109" s="87"/>
      <c r="D1109" s="87"/>
      <c r="E1109" s="87"/>
      <c r="F1109" s="87"/>
      <c r="G1109" s="87"/>
      <c r="H1109" s="87"/>
      <c r="I1109" s="87"/>
      <c r="J1109" s="87"/>
      <c r="K1109" s="87"/>
      <c r="L1109" s="87"/>
      <c r="M1109" s="87"/>
      <c r="N1109" s="87"/>
      <c r="O1109" s="88">
        <f t="shared" si="121"/>
        <v>0</v>
      </c>
    </row>
    <row r="1110" spans="1:15" ht="12.75">
      <c r="A1110" s="262"/>
      <c r="B1110" s="148" t="s">
        <v>65</v>
      </c>
      <c r="C1110" s="87"/>
      <c r="D1110" s="87"/>
      <c r="E1110" s="87"/>
      <c r="F1110" s="87"/>
      <c r="G1110" s="87"/>
      <c r="H1110" s="87"/>
      <c r="I1110" s="87"/>
      <c r="J1110" s="87"/>
      <c r="K1110" s="87"/>
      <c r="L1110" s="87"/>
      <c r="M1110" s="87"/>
      <c r="N1110" s="87"/>
      <c r="O1110" s="88">
        <f t="shared" si="121"/>
        <v>0</v>
      </c>
    </row>
    <row r="1111" spans="1:15" ht="12.75">
      <c r="A1111" s="262"/>
      <c r="B1111" s="148" t="s">
        <v>112</v>
      </c>
      <c r="C1111" s="87"/>
      <c r="D1111" s="87"/>
      <c r="E1111" s="87"/>
      <c r="F1111" s="87"/>
      <c r="G1111" s="87"/>
      <c r="H1111" s="87"/>
      <c r="I1111" s="87"/>
      <c r="J1111" s="87"/>
      <c r="K1111" s="87"/>
      <c r="L1111" s="87"/>
      <c r="M1111" s="87"/>
      <c r="N1111" s="87"/>
      <c r="O1111" s="88">
        <f t="shared" si="121"/>
        <v>0</v>
      </c>
    </row>
    <row r="1112" spans="1:15" ht="12.75">
      <c r="A1112" s="262"/>
      <c r="B1112" s="148" t="s">
        <v>67</v>
      </c>
      <c r="C1112" s="87"/>
      <c r="D1112" s="87"/>
      <c r="E1112" s="87"/>
      <c r="F1112" s="87"/>
      <c r="G1112" s="87"/>
      <c r="H1112" s="87"/>
      <c r="I1112" s="87"/>
      <c r="J1112" s="87"/>
      <c r="K1112" s="87"/>
      <c r="L1112" s="87"/>
      <c r="M1112" s="87"/>
      <c r="N1112" s="87"/>
      <c r="O1112" s="88">
        <f t="shared" si="121"/>
        <v>0</v>
      </c>
    </row>
    <row r="1113" spans="1:15" ht="12.75">
      <c r="A1113" s="262"/>
      <c r="B1113" s="148" t="s">
        <v>34</v>
      </c>
      <c r="C1113" s="87"/>
      <c r="D1113" s="87"/>
      <c r="E1113" s="87"/>
      <c r="F1113" s="87"/>
      <c r="G1113" s="87"/>
      <c r="H1113" s="87"/>
      <c r="I1113" s="87"/>
      <c r="J1113" s="87"/>
      <c r="K1113" s="87"/>
      <c r="L1113" s="87"/>
      <c r="M1113" s="87"/>
      <c r="N1113" s="87"/>
      <c r="O1113" s="88">
        <f t="shared" si="121"/>
        <v>0</v>
      </c>
    </row>
    <row r="1114" spans="1:15" ht="12.75">
      <c r="A1114" s="262"/>
      <c r="B1114" s="148" t="s">
        <v>98</v>
      </c>
      <c r="C1114" s="87"/>
      <c r="D1114" s="87"/>
      <c r="E1114" s="87"/>
      <c r="F1114" s="87"/>
      <c r="G1114" s="87"/>
      <c r="H1114" s="87"/>
      <c r="I1114" s="87"/>
      <c r="J1114" s="87"/>
      <c r="K1114" s="87"/>
      <c r="L1114" s="87"/>
      <c r="M1114" s="87"/>
      <c r="N1114" s="87"/>
      <c r="O1114" s="88">
        <f t="shared" si="121"/>
        <v>0</v>
      </c>
    </row>
    <row r="1115" spans="1:15" ht="12.75">
      <c r="A1115" s="262"/>
      <c r="B1115" s="148" t="s">
        <v>68</v>
      </c>
      <c r="C1115" s="87"/>
      <c r="D1115" s="87"/>
      <c r="E1115" s="87"/>
      <c r="F1115" s="87"/>
      <c r="G1115" s="87"/>
      <c r="H1115" s="87"/>
      <c r="I1115" s="87"/>
      <c r="J1115" s="87"/>
      <c r="K1115" s="87"/>
      <c r="L1115" s="87"/>
      <c r="M1115" s="87"/>
      <c r="N1115" s="87"/>
      <c r="O1115" s="88">
        <f t="shared" si="121"/>
        <v>0</v>
      </c>
    </row>
    <row r="1116" spans="1:15" ht="12.75">
      <c r="A1116" s="262"/>
      <c r="B1116" s="148" t="s">
        <v>83</v>
      </c>
      <c r="C1116" s="87"/>
      <c r="D1116" s="87"/>
      <c r="E1116" s="87"/>
      <c r="F1116" s="87"/>
      <c r="G1116" s="87"/>
      <c r="H1116" s="87"/>
      <c r="I1116" s="87"/>
      <c r="J1116" s="87"/>
      <c r="K1116" s="87"/>
      <c r="L1116" s="87"/>
      <c r="M1116" s="87"/>
      <c r="N1116" s="87"/>
      <c r="O1116" s="88">
        <f t="shared" si="121"/>
        <v>0</v>
      </c>
    </row>
    <row r="1117" spans="1:15" ht="12.75">
      <c r="A1117" s="262"/>
      <c r="B1117" s="148" t="s">
        <v>35</v>
      </c>
      <c r="C1117" s="87"/>
      <c r="D1117" s="87"/>
      <c r="E1117" s="87"/>
      <c r="F1117" s="87"/>
      <c r="G1117" s="87"/>
      <c r="H1117" s="87"/>
      <c r="I1117" s="87"/>
      <c r="J1117" s="87"/>
      <c r="K1117" s="87"/>
      <c r="L1117" s="87"/>
      <c r="M1117" s="87"/>
      <c r="N1117" s="87"/>
      <c r="O1117" s="88">
        <f t="shared" si="121"/>
        <v>0</v>
      </c>
    </row>
    <row r="1118" spans="1:15" ht="12.75">
      <c r="A1118" s="262"/>
      <c r="B1118" s="148" t="s">
        <v>100</v>
      </c>
      <c r="C1118" s="87"/>
      <c r="D1118" s="87"/>
      <c r="E1118" s="87"/>
      <c r="F1118" s="87"/>
      <c r="G1118" s="87"/>
      <c r="H1118" s="87"/>
      <c r="I1118" s="87"/>
      <c r="J1118" s="87"/>
      <c r="K1118" s="87"/>
      <c r="L1118" s="87"/>
      <c r="M1118" s="87"/>
      <c r="N1118" s="87"/>
      <c r="O1118" s="88">
        <f t="shared" si="121"/>
        <v>0</v>
      </c>
    </row>
    <row r="1119" spans="1:15" ht="12.75">
      <c r="A1119" s="262"/>
      <c r="B1119" s="148" t="s">
        <v>101</v>
      </c>
      <c r="C1119" s="87"/>
      <c r="D1119" s="87"/>
      <c r="E1119" s="87"/>
      <c r="F1119" s="87"/>
      <c r="G1119" s="87"/>
      <c r="H1119" s="87"/>
      <c r="I1119" s="87"/>
      <c r="J1119" s="87"/>
      <c r="K1119" s="87"/>
      <c r="L1119" s="87"/>
      <c r="M1119" s="87"/>
      <c r="N1119" s="87"/>
      <c r="O1119" s="88">
        <f t="shared" si="121"/>
        <v>0</v>
      </c>
    </row>
    <row r="1120" spans="1:15" ht="12.75">
      <c r="A1120" s="262"/>
      <c r="B1120" s="148" t="s">
        <v>102</v>
      </c>
      <c r="C1120" s="87"/>
      <c r="D1120" s="87"/>
      <c r="E1120" s="87"/>
      <c r="F1120" s="87"/>
      <c r="G1120" s="87"/>
      <c r="H1120" s="87"/>
      <c r="I1120" s="87"/>
      <c r="J1120" s="87"/>
      <c r="K1120" s="87"/>
      <c r="L1120" s="87"/>
      <c r="M1120" s="87"/>
      <c r="N1120" s="87"/>
      <c r="O1120" s="88">
        <f t="shared" si="121"/>
        <v>0</v>
      </c>
    </row>
    <row r="1121" spans="1:15" ht="12.75">
      <c r="A1121" s="262"/>
      <c r="B1121" s="148" t="s">
        <v>80</v>
      </c>
      <c r="C1121" s="87"/>
      <c r="D1121" s="87"/>
      <c r="E1121" s="87"/>
      <c r="F1121" s="87"/>
      <c r="G1121" s="87"/>
      <c r="H1121" s="87"/>
      <c r="I1121" s="87"/>
      <c r="J1121" s="87"/>
      <c r="K1121" s="87"/>
      <c r="L1121" s="87"/>
      <c r="M1121" s="87"/>
      <c r="N1121" s="87"/>
      <c r="O1121" s="88">
        <f t="shared" si="121"/>
        <v>0</v>
      </c>
    </row>
    <row r="1122" spans="1:15" ht="12.75">
      <c r="A1122" s="262"/>
      <c r="B1122" s="148" t="s">
        <v>36</v>
      </c>
      <c r="C1122" s="87"/>
      <c r="D1122" s="87"/>
      <c r="E1122" s="87"/>
      <c r="F1122" s="87"/>
      <c r="G1122" s="87"/>
      <c r="H1122" s="87"/>
      <c r="I1122" s="87"/>
      <c r="J1122" s="87"/>
      <c r="K1122" s="87"/>
      <c r="L1122" s="87"/>
      <c r="M1122" s="87"/>
      <c r="N1122" s="87"/>
      <c r="O1122" s="88">
        <f t="shared" si="121"/>
        <v>0</v>
      </c>
    </row>
    <row r="1123" spans="1:15" ht="12.75">
      <c r="A1123" s="262"/>
      <c r="B1123" s="148" t="s">
        <v>23</v>
      </c>
      <c r="C1123" s="87"/>
      <c r="D1123" s="87"/>
      <c r="E1123" s="87"/>
      <c r="F1123" s="87"/>
      <c r="G1123" s="87"/>
      <c r="H1123" s="87"/>
      <c r="I1123" s="87"/>
      <c r="J1123" s="87"/>
      <c r="K1123" s="87"/>
      <c r="L1123" s="87"/>
      <c r="M1123" s="87"/>
      <c r="N1123" s="87"/>
      <c r="O1123" s="88">
        <f t="shared" si="121"/>
        <v>0</v>
      </c>
    </row>
    <row r="1124" spans="1:15" ht="13.5" thickBot="1">
      <c r="A1124" s="262"/>
      <c r="B1124" s="149" t="s">
        <v>50</v>
      </c>
      <c r="C1124" s="89"/>
      <c r="D1124" s="89"/>
      <c r="E1124" s="89"/>
      <c r="F1124" s="89"/>
      <c r="G1124" s="89"/>
      <c r="H1124" s="89"/>
      <c r="I1124" s="89"/>
      <c r="J1124" s="89"/>
      <c r="K1124" s="89"/>
      <c r="L1124" s="89"/>
      <c r="M1124" s="89"/>
      <c r="N1124" s="89"/>
      <c r="O1124" s="90">
        <f t="shared" si="121"/>
        <v>0</v>
      </c>
    </row>
    <row r="1125" spans="1:15" ht="13.5" thickBot="1">
      <c r="A1125" s="262"/>
      <c r="B1125" s="141" t="s">
        <v>120</v>
      </c>
      <c r="C1125" s="84">
        <f aca="true" t="shared" si="125" ref="C1125:N1125">SUM(C1126)</f>
        <v>0</v>
      </c>
      <c r="D1125" s="84">
        <f t="shared" si="125"/>
        <v>0</v>
      </c>
      <c r="E1125" s="84">
        <f t="shared" si="125"/>
        <v>0</v>
      </c>
      <c r="F1125" s="84">
        <f t="shared" si="125"/>
        <v>0</v>
      </c>
      <c r="G1125" s="84">
        <f t="shared" si="125"/>
        <v>0</v>
      </c>
      <c r="H1125" s="84">
        <f t="shared" si="125"/>
        <v>0</v>
      </c>
      <c r="I1125" s="84">
        <f t="shared" si="125"/>
        <v>0</v>
      </c>
      <c r="J1125" s="84">
        <f t="shared" si="125"/>
        <v>0</v>
      </c>
      <c r="K1125" s="84">
        <f t="shared" si="125"/>
        <v>0</v>
      </c>
      <c r="L1125" s="84">
        <f t="shared" si="125"/>
        <v>0</v>
      </c>
      <c r="M1125" s="84">
        <f t="shared" si="125"/>
        <v>0</v>
      </c>
      <c r="N1125" s="84">
        <f t="shared" si="125"/>
        <v>0</v>
      </c>
      <c r="O1125" s="84">
        <f t="shared" si="121"/>
        <v>0</v>
      </c>
    </row>
    <row r="1126" spans="1:15" ht="13.5" thickBot="1">
      <c r="A1126" s="263"/>
      <c r="B1126" s="153" t="s">
        <v>26</v>
      </c>
      <c r="C1126" s="93">
        <v>0</v>
      </c>
      <c r="D1126" s="93">
        <v>0</v>
      </c>
      <c r="E1126" s="93">
        <v>0</v>
      </c>
      <c r="F1126" s="93">
        <v>0</v>
      </c>
      <c r="G1126" s="93">
        <v>0</v>
      </c>
      <c r="H1126" s="93">
        <v>0</v>
      </c>
      <c r="I1126" s="93">
        <v>0</v>
      </c>
      <c r="J1126" s="93">
        <v>0</v>
      </c>
      <c r="K1126" s="93">
        <v>0</v>
      </c>
      <c r="L1126" s="93">
        <v>0</v>
      </c>
      <c r="M1126" s="93">
        <v>0</v>
      </c>
      <c r="N1126" s="93">
        <v>0</v>
      </c>
      <c r="O1126" s="94">
        <f t="shared" si="121"/>
        <v>0</v>
      </c>
    </row>
    <row r="1127" spans="1:15" ht="14.25" thickBot="1">
      <c r="A1127" s="264" t="s">
        <v>89</v>
      </c>
      <c r="B1127" s="264"/>
      <c r="C1127" s="264"/>
      <c r="D1127" s="264"/>
      <c r="E1127" s="264"/>
      <c r="F1127" s="264"/>
      <c r="G1127" s="264"/>
      <c r="H1127" s="264"/>
      <c r="I1127" s="264"/>
      <c r="J1127" s="264"/>
      <c r="K1127" s="264"/>
      <c r="L1127" s="264"/>
      <c r="M1127" s="265"/>
      <c r="N1127" s="266"/>
      <c r="O1127" s="265"/>
    </row>
    <row r="1128" spans="1:15" ht="14.25" customHeight="1" thickBot="1">
      <c r="A1128" s="261" t="s">
        <v>121</v>
      </c>
      <c r="B1128" s="140" t="s">
        <v>13</v>
      </c>
      <c r="C1128" s="34">
        <f aca="true" t="shared" si="126" ref="C1128:N1128">C1129+C1144+C1157+C1178+C1212</f>
        <v>1540</v>
      </c>
      <c r="D1128" s="34">
        <f t="shared" si="126"/>
        <v>2793</v>
      </c>
      <c r="E1128" s="34">
        <f t="shared" si="126"/>
        <v>3063</v>
      </c>
      <c r="F1128" s="34">
        <f t="shared" si="126"/>
        <v>3210</v>
      </c>
      <c r="G1128" s="34">
        <f t="shared" si="126"/>
        <v>0</v>
      </c>
      <c r="H1128" s="34">
        <f t="shared" si="126"/>
        <v>3115</v>
      </c>
      <c r="I1128" s="34">
        <f t="shared" si="126"/>
        <v>3980</v>
      </c>
      <c r="J1128" s="34">
        <f t="shared" si="126"/>
        <v>3179</v>
      </c>
      <c r="K1128" s="34">
        <f t="shared" si="126"/>
        <v>2552</v>
      </c>
      <c r="L1128" s="34">
        <f t="shared" si="126"/>
        <v>2352</v>
      </c>
      <c r="M1128" s="34">
        <f t="shared" si="126"/>
        <v>1944</v>
      </c>
      <c r="N1128" s="34">
        <f t="shared" si="126"/>
        <v>2525</v>
      </c>
      <c r="O1128" s="34">
        <f>SUM(C1128:N1128)</f>
        <v>30253</v>
      </c>
    </row>
    <row r="1129" spans="1:15" ht="13.5" customHeight="1" thickBot="1">
      <c r="A1129" s="262"/>
      <c r="B1129" s="141" t="s">
        <v>118</v>
      </c>
      <c r="C1129" s="84">
        <f aca="true" t="shared" si="127" ref="C1129:N1129">SUM(C1130:C1143)</f>
        <v>922</v>
      </c>
      <c r="D1129" s="84">
        <f t="shared" si="127"/>
        <v>2118</v>
      </c>
      <c r="E1129" s="84">
        <f t="shared" si="127"/>
        <v>2967</v>
      </c>
      <c r="F1129" s="84">
        <f t="shared" si="127"/>
        <v>2927</v>
      </c>
      <c r="G1129" s="84">
        <f t="shared" si="127"/>
        <v>0</v>
      </c>
      <c r="H1129" s="84">
        <f t="shared" si="127"/>
        <v>3044</v>
      </c>
      <c r="I1129" s="84">
        <f t="shared" si="127"/>
        <v>2415</v>
      </c>
      <c r="J1129" s="84">
        <f t="shared" si="127"/>
        <v>2783</v>
      </c>
      <c r="K1129" s="84">
        <f t="shared" si="127"/>
        <v>1687</v>
      </c>
      <c r="L1129" s="84">
        <f t="shared" si="127"/>
        <v>1742</v>
      </c>
      <c r="M1129" s="84">
        <f t="shared" si="127"/>
        <v>1629</v>
      </c>
      <c r="N1129" s="84">
        <f t="shared" si="127"/>
        <v>2525</v>
      </c>
      <c r="O1129" s="84">
        <f>SUM(C1129:N1129)</f>
        <v>24759</v>
      </c>
    </row>
    <row r="1130" spans="1:15" ht="12.75">
      <c r="A1130" s="262"/>
      <c r="B1130" s="142" t="s">
        <v>14</v>
      </c>
      <c r="C1130" s="85">
        <v>117</v>
      </c>
      <c r="D1130" s="85">
        <v>131</v>
      </c>
      <c r="E1130" s="85">
        <v>78</v>
      </c>
      <c r="F1130" s="85">
        <v>172</v>
      </c>
      <c r="G1130" s="85"/>
      <c r="H1130" s="85"/>
      <c r="I1130" s="85"/>
      <c r="J1130" s="85"/>
      <c r="K1130" s="85"/>
      <c r="L1130" s="85"/>
      <c r="M1130" s="85"/>
      <c r="N1130" s="85">
        <v>220</v>
      </c>
      <c r="O1130" s="86">
        <f aca="true" t="shared" si="128" ref="O1130:O1150">SUM(C1130:N1130)</f>
        <v>718</v>
      </c>
    </row>
    <row r="1131" spans="1:15" ht="12.75">
      <c r="A1131" s="262"/>
      <c r="B1131" s="143" t="s">
        <v>51</v>
      </c>
      <c r="C1131" s="87"/>
      <c r="D1131" s="87"/>
      <c r="E1131" s="87"/>
      <c r="F1131" s="87"/>
      <c r="G1131" s="87"/>
      <c r="H1131" s="87"/>
      <c r="I1131" s="87"/>
      <c r="J1131" s="87"/>
      <c r="K1131" s="87"/>
      <c r="L1131" s="87"/>
      <c r="M1131" s="87"/>
      <c r="N1131" s="87"/>
      <c r="O1131" s="88">
        <f t="shared" si="128"/>
        <v>0</v>
      </c>
    </row>
    <row r="1132" spans="1:15" ht="12.75">
      <c r="A1132" s="262"/>
      <c r="B1132" s="143" t="s">
        <v>17</v>
      </c>
      <c r="C1132" s="87"/>
      <c r="D1132" s="87"/>
      <c r="E1132" s="87"/>
      <c r="F1132" s="87">
        <v>176</v>
      </c>
      <c r="G1132" s="87"/>
      <c r="H1132" s="87">
        <v>224</v>
      </c>
      <c r="I1132" s="87"/>
      <c r="J1132" s="87"/>
      <c r="K1132" s="87">
        <v>157</v>
      </c>
      <c r="L1132" s="87"/>
      <c r="M1132" s="87"/>
      <c r="N1132" s="87">
        <v>92</v>
      </c>
      <c r="O1132" s="88">
        <f t="shared" si="128"/>
        <v>649</v>
      </c>
    </row>
    <row r="1133" spans="1:15" ht="22.5">
      <c r="A1133" s="262"/>
      <c r="B1133" s="144" t="s">
        <v>18</v>
      </c>
      <c r="C1133" s="87">
        <v>141</v>
      </c>
      <c r="D1133" s="87">
        <v>189</v>
      </c>
      <c r="E1133" s="87">
        <v>292</v>
      </c>
      <c r="F1133" s="87">
        <v>203</v>
      </c>
      <c r="G1133" s="87"/>
      <c r="H1133" s="87"/>
      <c r="I1133" s="87">
        <v>307</v>
      </c>
      <c r="J1133" s="87">
        <v>148</v>
      </c>
      <c r="K1133" s="87"/>
      <c r="L1133" s="87">
        <v>94</v>
      </c>
      <c r="M1133" s="87">
        <v>169</v>
      </c>
      <c r="N1133" s="87">
        <v>113</v>
      </c>
      <c r="O1133" s="88">
        <f t="shared" si="128"/>
        <v>1656</v>
      </c>
    </row>
    <row r="1134" spans="1:15" ht="12.75">
      <c r="A1134" s="262"/>
      <c r="B1134" s="144" t="s">
        <v>19</v>
      </c>
      <c r="C1134" s="87">
        <v>364</v>
      </c>
      <c r="D1134" s="87">
        <v>404</v>
      </c>
      <c r="E1134" s="87">
        <v>385</v>
      </c>
      <c r="F1134" s="87">
        <v>694</v>
      </c>
      <c r="G1134" s="87"/>
      <c r="H1134" s="87">
        <v>371</v>
      </c>
      <c r="I1134" s="87">
        <v>454</v>
      </c>
      <c r="J1134" s="87">
        <v>1315</v>
      </c>
      <c r="K1134" s="87">
        <v>492</v>
      </c>
      <c r="L1134" s="87">
        <v>600</v>
      </c>
      <c r="M1134" s="87">
        <v>659</v>
      </c>
      <c r="N1134" s="87">
        <v>335</v>
      </c>
      <c r="O1134" s="88">
        <f t="shared" si="128"/>
        <v>6073</v>
      </c>
    </row>
    <row r="1135" spans="1:15" ht="12.75">
      <c r="A1135" s="262"/>
      <c r="B1135" s="143" t="s">
        <v>16</v>
      </c>
      <c r="C1135" s="87">
        <v>138</v>
      </c>
      <c r="D1135" s="87"/>
      <c r="E1135" s="87">
        <v>71</v>
      </c>
      <c r="F1135" s="87">
        <v>85</v>
      </c>
      <c r="G1135" s="87"/>
      <c r="H1135" s="87">
        <v>593</v>
      </c>
      <c r="I1135" s="87"/>
      <c r="J1135" s="87"/>
      <c r="K1135" s="87"/>
      <c r="L1135" s="87"/>
      <c r="M1135" s="87"/>
      <c r="N1135" s="87">
        <v>82</v>
      </c>
      <c r="O1135" s="88">
        <f t="shared" si="128"/>
        <v>969</v>
      </c>
    </row>
    <row r="1136" spans="1:15" ht="12.75">
      <c r="A1136" s="262"/>
      <c r="B1136" s="145" t="s">
        <v>15</v>
      </c>
      <c r="C1136" s="89"/>
      <c r="D1136" s="89"/>
      <c r="E1136" s="89">
        <v>64</v>
      </c>
      <c r="F1136" s="89"/>
      <c r="G1136" s="89"/>
      <c r="H1136" s="89"/>
      <c r="I1136" s="89"/>
      <c r="J1136" s="89"/>
      <c r="K1136" s="89"/>
      <c r="L1136" s="89"/>
      <c r="M1136" s="89"/>
      <c r="N1136" s="89"/>
      <c r="O1136" s="90">
        <f t="shared" si="128"/>
        <v>64</v>
      </c>
    </row>
    <row r="1137" spans="1:15" ht="12.75">
      <c r="A1137" s="262"/>
      <c r="B1137" s="145" t="s">
        <v>81</v>
      </c>
      <c r="C1137" s="89"/>
      <c r="D1137" s="89">
        <v>281</v>
      </c>
      <c r="E1137" s="89">
        <v>404</v>
      </c>
      <c r="F1137" s="89">
        <v>89</v>
      </c>
      <c r="G1137" s="89"/>
      <c r="H1137" s="89">
        <v>469</v>
      </c>
      <c r="I1137" s="89">
        <v>174</v>
      </c>
      <c r="J1137" s="89">
        <v>190</v>
      </c>
      <c r="K1137" s="89">
        <v>225</v>
      </c>
      <c r="L1137" s="89">
        <v>308</v>
      </c>
      <c r="M1137" s="89">
        <v>111</v>
      </c>
      <c r="N1137" s="89"/>
      <c r="O1137" s="90">
        <f t="shared" si="128"/>
        <v>2251</v>
      </c>
    </row>
    <row r="1138" spans="1:15" ht="12.75">
      <c r="A1138" s="262"/>
      <c r="B1138" s="145" t="s">
        <v>122</v>
      </c>
      <c r="C1138" s="89"/>
      <c r="D1138" s="89"/>
      <c r="E1138" s="89"/>
      <c r="F1138" s="89"/>
      <c r="G1138" s="89"/>
      <c r="H1138" s="89"/>
      <c r="I1138" s="89"/>
      <c r="J1138" s="89"/>
      <c r="K1138" s="89"/>
      <c r="L1138" s="89"/>
      <c r="M1138" s="89"/>
      <c r="N1138" s="89"/>
      <c r="O1138" s="90">
        <f t="shared" si="128"/>
        <v>0</v>
      </c>
    </row>
    <row r="1139" spans="1:15" ht="12.75">
      <c r="A1139" s="262"/>
      <c r="B1139" s="145" t="s">
        <v>71</v>
      </c>
      <c r="C1139" s="89"/>
      <c r="D1139" s="89"/>
      <c r="E1139" s="89"/>
      <c r="F1139" s="89"/>
      <c r="G1139" s="89"/>
      <c r="H1139" s="89">
        <v>83</v>
      </c>
      <c r="I1139" s="89"/>
      <c r="J1139" s="89"/>
      <c r="K1139" s="89"/>
      <c r="L1139" s="89"/>
      <c r="M1139" s="89"/>
      <c r="N1139" s="89"/>
      <c r="O1139" s="90"/>
    </row>
    <row r="1140" spans="1:15" ht="12.75">
      <c r="A1140" s="262"/>
      <c r="B1140" s="145" t="s">
        <v>154</v>
      </c>
      <c r="C1140" s="89"/>
      <c r="D1140" s="89"/>
      <c r="E1140" s="89"/>
      <c r="F1140" s="89"/>
      <c r="G1140" s="89"/>
      <c r="H1140" s="89"/>
      <c r="I1140" s="89"/>
      <c r="J1140" s="89"/>
      <c r="K1140" s="89"/>
      <c r="L1140" s="89"/>
      <c r="M1140" s="89"/>
      <c r="N1140" s="89"/>
      <c r="O1140" s="90"/>
    </row>
    <row r="1141" spans="1:15" ht="12.75">
      <c r="A1141" s="262"/>
      <c r="B1141" s="145" t="s">
        <v>81</v>
      </c>
      <c r="C1141" s="89"/>
      <c r="D1141" s="89"/>
      <c r="E1141" s="89"/>
      <c r="F1141" s="89"/>
      <c r="G1141" s="89"/>
      <c r="H1141" s="89"/>
      <c r="I1141" s="89"/>
      <c r="J1141" s="89"/>
      <c r="K1141" s="89"/>
      <c r="L1141" s="89"/>
      <c r="M1141" s="89"/>
      <c r="N1141" s="89">
        <v>534</v>
      </c>
      <c r="O1141" s="90"/>
    </row>
    <row r="1142" spans="1:15" ht="12.75">
      <c r="A1142" s="262"/>
      <c r="B1142" s="145" t="s">
        <v>20</v>
      </c>
      <c r="C1142" s="89"/>
      <c r="D1142" s="89"/>
      <c r="E1142" s="89"/>
      <c r="F1142" s="89"/>
      <c r="G1142" s="89"/>
      <c r="H1142" s="89"/>
      <c r="I1142" s="89"/>
      <c r="J1142" s="89">
        <v>97</v>
      </c>
      <c r="K1142" s="89"/>
      <c r="L1142" s="89"/>
      <c r="M1142" s="89"/>
      <c r="N1142" s="89">
        <v>71</v>
      </c>
      <c r="O1142" s="90">
        <f t="shared" si="128"/>
        <v>168</v>
      </c>
    </row>
    <row r="1143" spans="1:15" ht="13.5" thickBot="1">
      <c r="A1143" s="262"/>
      <c r="B1143" s="145" t="s">
        <v>21</v>
      </c>
      <c r="C1143" s="89">
        <v>162</v>
      </c>
      <c r="D1143" s="89">
        <v>1113</v>
      </c>
      <c r="E1143" s="89">
        <v>1673</v>
      </c>
      <c r="F1143" s="89">
        <v>1508</v>
      </c>
      <c r="G1143" s="89"/>
      <c r="H1143" s="89">
        <v>1304</v>
      </c>
      <c r="I1143" s="89">
        <v>1480</v>
      </c>
      <c r="J1143" s="89">
        <v>1033</v>
      </c>
      <c r="K1143" s="89">
        <v>813</v>
      </c>
      <c r="L1143" s="89">
        <v>740</v>
      </c>
      <c r="M1143" s="89">
        <v>690</v>
      </c>
      <c r="N1143" s="89">
        <v>1078</v>
      </c>
      <c r="O1143" s="90">
        <f t="shared" si="128"/>
        <v>11594</v>
      </c>
    </row>
    <row r="1144" spans="1:15" ht="13.5" thickBot="1">
      <c r="A1144" s="262"/>
      <c r="B1144" s="141" t="s">
        <v>59</v>
      </c>
      <c r="C1144" s="84">
        <f aca="true" t="shared" si="129" ref="C1144:N1144">SUM(C1145:C1156)</f>
        <v>402</v>
      </c>
      <c r="D1144" s="84">
        <f t="shared" si="129"/>
        <v>675</v>
      </c>
      <c r="E1144" s="84">
        <f t="shared" si="129"/>
        <v>96</v>
      </c>
      <c r="F1144" s="84">
        <f t="shared" si="129"/>
        <v>0</v>
      </c>
      <c r="G1144" s="84">
        <f t="shared" si="129"/>
        <v>0</v>
      </c>
      <c r="H1144" s="84">
        <f t="shared" si="129"/>
        <v>71</v>
      </c>
      <c r="I1144" s="84">
        <f t="shared" si="129"/>
        <v>418</v>
      </c>
      <c r="J1144" s="84">
        <f t="shared" si="129"/>
        <v>262</v>
      </c>
      <c r="K1144" s="84">
        <f t="shared" si="129"/>
        <v>750</v>
      </c>
      <c r="L1144" s="84">
        <f t="shared" si="129"/>
        <v>99</v>
      </c>
      <c r="M1144" s="84">
        <f t="shared" si="129"/>
        <v>178</v>
      </c>
      <c r="N1144" s="84">
        <f t="shared" si="129"/>
        <v>0</v>
      </c>
      <c r="O1144" s="84">
        <f t="shared" si="128"/>
        <v>2951</v>
      </c>
    </row>
    <row r="1145" spans="1:15" ht="12.75">
      <c r="A1145" s="262"/>
      <c r="B1145" s="142" t="s">
        <v>93</v>
      </c>
      <c r="C1145" s="85">
        <v>402</v>
      </c>
      <c r="D1145" s="85"/>
      <c r="E1145" s="85"/>
      <c r="F1145" s="85"/>
      <c r="G1145" s="85"/>
      <c r="H1145" s="85"/>
      <c r="I1145" s="85"/>
      <c r="J1145" s="85">
        <v>160</v>
      </c>
      <c r="K1145" s="85"/>
      <c r="L1145" s="85">
        <v>99</v>
      </c>
      <c r="M1145" s="85"/>
      <c r="N1145" s="85"/>
      <c r="O1145" s="86">
        <f t="shared" si="128"/>
        <v>661</v>
      </c>
    </row>
    <row r="1146" spans="1:15" ht="12.75">
      <c r="A1146" s="262"/>
      <c r="B1146" s="142" t="s">
        <v>126</v>
      </c>
      <c r="C1146" s="85"/>
      <c r="D1146" s="85"/>
      <c r="E1146" s="85">
        <v>96</v>
      </c>
      <c r="F1146" s="85"/>
      <c r="G1146" s="85"/>
      <c r="H1146" s="85">
        <v>71</v>
      </c>
      <c r="I1146" s="85">
        <v>79</v>
      </c>
      <c r="J1146" s="85">
        <v>102</v>
      </c>
      <c r="K1146" s="85"/>
      <c r="L1146" s="85"/>
      <c r="M1146" s="85"/>
      <c r="N1146" s="85"/>
      <c r="O1146" s="86">
        <f t="shared" si="128"/>
        <v>348</v>
      </c>
    </row>
    <row r="1147" spans="1:15" ht="12.75">
      <c r="A1147" s="262"/>
      <c r="B1147" s="142" t="s">
        <v>75</v>
      </c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6">
        <f t="shared" si="128"/>
        <v>0</v>
      </c>
    </row>
    <row r="1148" spans="1:15" ht="12.75">
      <c r="A1148" s="262"/>
      <c r="B1148" s="142" t="s">
        <v>127</v>
      </c>
      <c r="C1148" s="85"/>
      <c r="D1148" s="85">
        <v>488</v>
      </c>
      <c r="E1148" s="85"/>
      <c r="F1148" s="85"/>
      <c r="G1148" s="85"/>
      <c r="H1148" s="85"/>
      <c r="I1148" s="85">
        <v>270</v>
      </c>
      <c r="J1148" s="85"/>
      <c r="K1148" s="85">
        <v>199</v>
      </c>
      <c r="L1148" s="85"/>
      <c r="M1148" s="85"/>
      <c r="N1148" s="85"/>
      <c r="O1148" s="86">
        <f t="shared" si="128"/>
        <v>957</v>
      </c>
    </row>
    <row r="1149" spans="1:15" ht="12.75">
      <c r="A1149" s="262"/>
      <c r="B1149" s="142" t="s">
        <v>195</v>
      </c>
      <c r="C1149" s="85"/>
      <c r="D1149" s="85"/>
      <c r="E1149" s="85"/>
      <c r="F1149" s="85"/>
      <c r="G1149" s="85"/>
      <c r="H1149" s="85"/>
      <c r="I1149" s="85"/>
      <c r="J1149" s="85"/>
      <c r="K1149" s="85">
        <v>417</v>
      </c>
      <c r="L1149" s="85"/>
      <c r="M1149" s="85"/>
      <c r="N1149" s="85"/>
      <c r="O1149" s="86"/>
    </row>
    <row r="1150" spans="1:15" ht="12.75">
      <c r="A1150" s="262"/>
      <c r="B1150" s="142" t="s">
        <v>131</v>
      </c>
      <c r="C1150" s="85"/>
      <c r="D1150" s="85"/>
      <c r="E1150" s="85"/>
      <c r="F1150" s="85"/>
      <c r="G1150" s="85"/>
      <c r="H1150" s="85"/>
      <c r="I1150" s="85">
        <v>69</v>
      </c>
      <c r="J1150" s="85"/>
      <c r="K1150" s="85">
        <v>134</v>
      </c>
      <c r="L1150" s="85"/>
      <c r="M1150" s="85"/>
      <c r="N1150" s="85"/>
      <c r="O1150" s="86">
        <f t="shared" si="128"/>
        <v>203</v>
      </c>
    </row>
    <row r="1151" spans="1:15" ht="12.75">
      <c r="A1151" s="262"/>
      <c r="B1151" s="143" t="s">
        <v>77</v>
      </c>
      <c r="C1151" s="87"/>
      <c r="D1151" s="87"/>
      <c r="E1151" s="87"/>
      <c r="F1151" s="87"/>
      <c r="G1151" s="87"/>
      <c r="H1151" s="87"/>
      <c r="I1151" s="87"/>
      <c r="J1151" s="87"/>
      <c r="K1151" s="87"/>
      <c r="L1151" s="87"/>
      <c r="M1151" s="87"/>
      <c r="N1151" s="87"/>
      <c r="O1151" s="88">
        <f>SUM(C1151:N1151)</f>
        <v>0</v>
      </c>
    </row>
    <row r="1152" spans="1:15" ht="12.75">
      <c r="A1152" s="262"/>
      <c r="B1152" s="143" t="s">
        <v>3</v>
      </c>
      <c r="C1152" s="87"/>
      <c r="D1152" s="87"/>
      <c r="E1152" s="87"/>
      <c r="F1152" s="87"/>
      <c r="G1152" s="87"/>
      <c r="H1152" s="87"/>
      <c r="I1152" s="87"/>
      <c r="J1152" s="87"/>
      <c r="K1152" s="87"/>
      <c r="L1152" s="87"/>
      <c r="M1152" s="87"/>
      <c r="N1152" s="87"/>
      <c r="O1152" s="88">
        <f>SUM(C1152:N1152)</f>
        <v>0</v>
      </c>
    </row>
    <row r="1153" spans="1:15" ht="12.75">
      <c r="A1153" s="262"/>
      <c r="B1153" s="143" t="s">
        <v>197</v>
      </c>
      <c r="C1153" s="87"/>
      <c r="D1153" s="87">
        <v>80</v>
      </c>
      <c r="E1153" s="87"/>
      <c r="F1153" s="87"/>
      <c r="G1153" s="87"/>
      <c r="H1153" s="87"/>
      <c r="I1153" s="87"/>
      <c r="J1153" s="87"/>
      <c r="K1153" s="87"/>
      <c r="L1153" s="87"/>
      <c r="M1153" s="87"/>
      <c r="N1153" s="87"/>
      <c r="O1153" s="88"/>
    </row>
    <row r="1154" spans="1:15" ht="12.75">
      <c r="A1154" s="262"/>
      <c r="B1154" s="143" t="s">
        <v>124</v>
      </c>
      <c r="C1154" s="87"/>
      <c r="D1154" s="87">
        <v>107</v>
      </c>
      <c r="E1154" s="87"/>
      <c r="F1154" s="87"/>
      <c r="G1154" s="87"/>
      <c r="H1154" s="87"/>
      <c r="I1154" s="87"/>
      <c r="J1154" s="87"/>
      <c r="K1154" s="87"/>
      <c r="L1154" s="87"/>
      <c r="M1154" s="87">
        <v>178</v>
      </c>
      <c r="N1154" s="87"/>
      <c r="O1154" s="88">
        <f>SUM(C1154:N1154)</f>
        <v>285</v>
      </c>
    </row>
    <row r="1155" spans="1:15" ht="12.75">
      <c r="A1155" s="262"/>
      <c r="B1155" s="154" t="s">
        <v>39</v>
      </c>
      <c r="C1155" s="91"/>
      <c r="D1155" s="91"/>
      <c r="E1155" s="91"/>
      <c r="F1155" s="91"/>
      <c r="G1155" s="91"/>
      <c r="H1155" s="91"/>
      <c r="I1155" s="91"/>
      <c r="J1155" s="91"/>
      <c r="K1155" s="91"/>
      <c r="L1155" s="91"/>
      <c r="M1155" s="91"/>
      <c r="N1155" s="91"/>
      <c r="O1155" s="92">
        <f>SUM(C1155:N1155)</f>
        <v>0</v>
      </c>
    </row>
    <row r="1156" spans="1:15" ht="13.5" thickBot="1">
      <c r="A1156" s="262"/>
      <c r="B1156" s="145" t="s">
        <v>103</v>
      </c>
      <c r="C1156" s="89"/>
      <c r="D1156" s="89"/>
      <c r="E1156" s="89"/>
      <c r="F1156" s="89"/>
      <c r="G1156" s="89"/>
      <c r="H1156" s="89"/>
      <c r="I1156" s="89"/>
      <c r="J1156" s="89"/>
      <c r="K1156" s="89"/>
      <c r="L1156" s="89"/>
      <c r="M1156" s="89"/>
      <c r="N1156" s="89"/>
      <c r="O1156" s="90">
        <f aca="true" t="shared" si="130" ref="O1156:O1213">SUM(C1156:N1156)</f>
        <v>0</v>
      </c>
    </row>
    <row r="1157" spans="1:15" ht="13.5" thickBot="1">
      <c r="A1157" s="262"/>
      <c r="B1157" s="146" t="s">
        <v>60</v>
      </c>
      <c r="C1157" s="84">
        <f aca="true" t="shared" si="131" ref="C1157:N1157">SUM(C1158:C1161)</f>
        <v>0</v>
      </c>
      <c r="D1157" s="84">
        <f t="shared" si="131"/>
        <v>0</v>
      </c>
      <c r="E1157" s="84">
        <f t="shared" si="131"/>
        <v>0</v>
      </c>
      <c r="F1157" s="84">
        <f t="shared" si="131"/>
        <v>191</v>
      </c>
      <c r="G1157" s="84">
        <f t="shared" si="131"/>
        <v>0</v>
      </c>
      <c r="H1157" s="84">
        <f t="shared" si="131"/>
        <v>0</v>
      </c>
      <c r="I1157" s="84">
        <f t="shared" si="131"/>
        <v>0</v>
      </c>
      <c r="J1157" s="84">
        <f t="shared" si="131"/>
        <v>0</v>
      </c>
      <c r="K1157" s="84">
        <f t="shared" si="131"/>
        <v>0</v>
      </c>
      <c r="L1157" s="84">
        <f t="shared" si="131"/>
        <v>156</v>
      </c>
      <c r="M1157" s="84">
        <f t="shared" si="131"/>
        <v>0</v>
      </c>
      <c r="N1157" s="84">
        <f t="shared" si="131"/>
        <v>0</v>
      </c>
      <c r="O1157" s="84">
        <f t="shared" si="130"/>
        <v>347</v>
      </c>
    </row>
    <row r="1158" spans="1:15" ht="12.75">
      <c r="A1158" s="262"/>
      <c r="B1158" s="147" t="s">
        <v>25</v>
      </c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6">
        <f t="shared" si="130"/>
        <v>0</v>
      </c>
    </row>
    <row r="1159" spans="1:15" ht="12.75">
      <c r="A1159" s="262"/>
      <c r="B1159" s="148" t="s">
        <v>24</v>
      </c>
      <c r="C1159" s="87"/>
      <c r="D1159" s="87"/>
      <c r="E1159" s="87"/>
      <c r="F1159" s="87"/>
      <c r="G1159" s="87"/>
      <c r="H1159" s="87"/>
      <c r="I1159" s="87"/>
      <c r="J1159" s="87"/>
      <c r="K1159" s="87"/>
      <c r="L1159" s="87"/>
      <c r="M1159" s="87"/>
      <c r="N1159" s="87"/>
      <c r="O1159" s="88">
        <f t="shared" si="130"/>
        <v>0</v>
      </c>
    </row>
    <row r="1160" spans="1:15" ht="12.75">
      <c r="A1160" s="262"/>
      <c r="B1160" s="148" t="s">
        <v>114</v>
      </c>
      <c r="C1160" s="87"/>
      <c r="D1160" s="87"/>
      <c r="E1160" s="87"/>
      <c r="F1160" s="87">
        <v>191</v>
      </c>
      <c r="G1160" s="87"/>
      <c r="H1160" s="87"/>
      <c r="I1160" s="87"/>
      <c r="J1160" s="87"/>
      <c r="K1160" s="87"/>
      <c r="L1160" s="87">
        <v>156</v>
      </c>
      <c r="M1160" s="87"/>
      <c r="N1160" s="87"/>
      <c r="O1160" s="88">
        <f t="shared" si="130"/>
        <v>347</v>
      </c>
    </row>
    <row r="1161" spans="1:15" ht="13.5" thickBot="1">
      <c r="A1161" s="262"/>
      <c r="B1161" s="149" t="s">
        <v>110</v>
      </c>
      <c r="C1161" s="89"/>
      <c r="D1161" s="89"/>
      <c r="E1161" s="89"/>
      <c r="F1161" s="89"/>
      <c r="G1161" s="89"/>
      <c r="H1161" s="89"/>
      <c r="I1161" s="89"/>
      <c r="J1161" s="89"/>
      <c r="K1161" s="89"/>
      <c r="L1161" s="89"/>
      <c r="M1161" s="89"/>
      <c r="N1161" s="89"/>
      <c r="O1161" s="90">
        <f t="shared" si="130"/>
        <v>0</v>
      </c>
    </row>
    <row r="1162" spans="1:15" ht="23.25" thickBot="1">
      <c r="A1162" s="262"/>
      <c r="B1162" s="150" t="s">
        <v>61</v>
      </c>
      <c r="C1162" s="84">
        <f aca="true" t="shared" si="132" ref="C1162:N1162">SUM(C1163:C1177)</f>
        <v>98</v>
      </c>
      <c r="D1162" s="84">
        <f t="shared" si="132"/>
        <v>0</v>
      </c>
      <c r="E1162" s="84">
        <f t="shared" si="132"/>
        <v>0</v>
      </c>
      <c r="F1162" s="84">
        <f t="shared" si="132"/>
        <v>0</v>
      </c>
      <c r="G1162" s="84">
        <f t="shared" si="132"/>
        <v>0</v>
      </c>
      <c r="H1162" s="84">
        <f t="shared" si="132"/>
        <v>0</v>
      </c>
      <c r="I1162" s="84">
        <f t="shared" si="132"/>
        <v>0</v>
      </c>
      <c r="J1162" s="84">
        <f t="shared" si="132"/>
        <v>0</v>
      </c>
      <c r="K1162" s="84">
        <f t="shared" si="132"/>
        <v>0</v>
      </c>
      <c r="L1162" s="84">
        <f t="shared" si="132"/>
        <v>0</v>
      </c>
      <c r="M1162" s="84">
        <f t="shared" si="132"/>
        <v>0</v>
      </c>
      <c r="N1162" s="84">
        <f t="shared" si="132"/>
        <v>0</v>
      </c>
      <c r="O1162" s="84">
        <f t="shared" si="130"/>
        <v>98</v>
      </c>
    </row>
    <row r="1163" spans="1:15" ht="12.75">
      <c r="A1163" s="262"/>
      <c r="B1163" s="151" t="s">
        <v>104</v>
      </c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6">
        <f t="shared" si="130"/>
        <v>0</v>
      </c>
    </row>
    <row r="1164" spans="1:15" ht="12.75">
      <c r="A1164" s="262"/>
      <c r="B1164" s="148" t="s">
        <v>107</v>
      </c>
      <c r="C1164" s="87"/>
      <c r="D1164" s="87"/>
      <c r="E1164" s="87"/>
      <c r="F1164" s="87"/>
      <c r="G1164" s="87"/>
      <c r="H1164" s="87"/>
      <c r="I1164" s="87"/>
      <c r="J1164" s="87"/>
      <c r="K1164" s="87"/>
      <c r="L1164" s="87"/>
      <c r="M1164" s="87"/>
      <c r="N1164" s="87"/>
      <c r="O1164" s="88">
        <f t="shared" si="130"/>
        <v>0</v>
      </c>
    </row>
    <row r="1165" spans="1:15" ht="12.75">
      <c r="A1165" s="262"/>
      <c r="B1165" s="148" t="s">
        <v>113</v>
      </c>
      <c r="C1165" s="87"/>
      <c r="D1165" s="87"/>
      <c r="E1165" s="87"/>
      <c r="F1165" s="87"/>
      <c r="G1165" s="87"/>
      <c r="H1165" s="87"/>
      <c r="I1165" s="87"/>
      <c r="J1165" s="87"/>
      <c r="K1165" s="87"/>
      <c r="L1165" s="87"/>
      <c r="M1165" s="87"/>
      <c r="N1165" s="87"/>
      <c r="O1165" s="88">
        <f t="shared" si="130"/>
        <v>0</v>
      </c>
    </row>
    <row r="1166" spans="1:15" ht="12.75">
      <c r="A1166" s="262"/>
      <c r="B1166" s="148" t="s">
        <v>22</v>
      </c>
      <c r="C1166" s="87"/>
      <c r="D1166" s="87"/>
      <c r="E1166" s="87"/>
      <c r="F1166" s="87"/>
      <c r="G1166" s="87"/>
      <c r="H1166" s="87"/>
      <c r="I1166" s="87"/>
      <c r="J1166" s="87"/>
      <c r="K1166" s="87"/>
      <c r="L1166" s="87"/>
      <c r="M1166" s="87"/>
      <c r="N1166" s="87"/>
      <c r="O1166" s="88">
        <f t="shared" si="130"/>
        <v>0</v>
      </c>
    </row>
    <row r="1167" spans="1:15" ht="12.75">
      <c r="A1167" s="262"/>
      <c r="B1167" s="148" t="s">
        <v>74</v>
      </c>
      <c r="C1167" s="87"/>
      <c r="D1167" s="87"/>
      <c r="E1167" s="87"/>
      <c r="F1167" s="87"/>
      <c r="G1167" s="87"/>
      <c r="H1167" s="87"/>
      <c r="I1167" s="87"/>
      <c r="J1167" s="87"/>
      <c r="K1167" s="87"/>
      <c r="L1167" s="87"/>
      <c r="M1167" s="87"/>
      <c r="N1167" s="87"/>
      <c r="O1167" s="88">
        <f t="shared" si="130"/>
        <v>0</v>
      </c>
    </row>
    <row r="1168" spans="1:15" ht="12.75">
      <c r="A1168" s="262"/>
      <c r="B1168" s="148" t="s">
        <v>70</v>
      </c>
      <c r="C1168" s="87"/>
      <c r="D1168" s="87"/>
      <c r="E1168" s="87"/>
      <c r="F1168" s="87"/>
      <c r="G1168" s="87"/>
      <c r="H1168" s="87"/>
      <c r="I1168" s="87"/>
      <c r="J1168" s="87"/>
      <c r="K1168" s="87"/>
      <c r="L1168" s="87"/>
      <c r="M1168" s="87"/>
      <c r="N1168" s="87"/>
      <c r="O1168" s="88">
        <f t="shared" si="130"/>
        <v>0</v>
      </c>
    </row>
    <row r="1169" spans="1:15" ht="12.75">
      <c r="A1169" s="262"/>
      <c r="B1169" s="148" t="s">
        <v>38</v>
      </c>
      <c r="C1169" s="87"/>
      <c r="D1169" s="87"/>
      <c r="E1169" s="87"/>
      <c r="F1169" s="87"/>
      <c r="G1169" s="87"/>
      <c r="H1169" s="87"/>
      <c r="I1169" s="87"/>
      <c r="J1169" s="87"/>
      <c r="K1169" s="87"/>
      <c r="L1169" s="87"/>
      <c r="M1169" s="87"/>
      <c r="N1169" s="87"/>
      <c r="O1169" s="88">
        <f t="shared" si="130"/>
        <v>0</v>
      </c>
    </row>
    <row r="1170" spans="1:15" ht="12.75">
      <c r="A1170" s="262"/>
      <c r="B1170" s="148" t="s">
        <v>69</v>
      </c>
      <c r="C1170" s="87"/>
      <c r="D1170" s="87"/>
      <c r="E1170" s="87"/>
      <c r="F1170" s="87"/>
      <c r="G1170" s="87"/>
      <c r="H1170" s="87"/>
      <c r="I1170" s="87"/>
      <c r="J1170" s="87"/>
      <c r="K1170" s="87"/>
      <c r="L1170" s="87"/>
      <c r="M1170" s="87"/>
      <c r="N1170" s="87"/>
      <c r="O1170" s="88">
        <f t="shared" si="130"/>
        <v>0</v>
      </c>
    </row>
    <row r="1171" spans="1:15" ht="12.75">
      <c r="A1171" s="262"/>
      <c r="B1171" s="148" t="s">
        <v>78</v>
      </c>
      <c r="C1171" s="87"/>
      <c r="D1171" s="87"/>
      <c r="E1171" s="87"/>
      <c r="F1171" s="87"/>
      <c r="G1171" s="87"/>
      <c r="H1171" s="87"/>
      <c r="I1171" s="87"/>
      <c r="J1171" s="87"/>
      <c r="K1171" s="87"/>
      <c r="L1171" s="87"/>
      <c r="M1171" s="87"/>
      <c r="N1171" s="87"/>
      <c r="O1171" s="88">
        <f t="shared" si="130"/>
        <v>0</v>
      </c>
    </row>
    <row r="1172" spans="1:15" ht="22.5">
      <c r="A1172" s="262"/>
      <c r="B1172" s="148" t="s">
        <v>99</v>
      </c>
      <c r="C1172" s="87"/>
      <c r="D1172" s="87"/>
      <c r="E1172" s="87"/>
      <c r="F1172" s="87"/>
      <c r="G1172" s="87"/>
      <c r="H1172" s="87"/>
      <c r="I1172" s="87"/>
      <c r="J1172" s="87"/>
      <c r="K1172" s="87"/>
      <c r="L1172" s="87"/>
      <c r="M1172" s="87"/>
      <c r="N1172" s="87"/>
      <c r="O1172" s="88">
        <f t="shared" si="130"/>
        <v>0</v>
      </c>
    </row>
    <row r="1173" spans="1:15" ht="12.75">
      <c r="A1173" s="262"/>
      <c r="B1173" s="148" t="s">
        <v>79</v>
      </c>
      <c r="C1173" s="87"/>
      <c r="D1173" s="87"/>
      <c r="E1173" s="87"/>
      <c r="F1173" s="87"/>
      <c r="G1173" s="87"/>
      <c r="H1173" s="87"/>
      <c r="I1173" s="87"/>
      <c r="J1173" s="87"/>
      <c r="K1173" s="87"/>
      <c r="L1173" s="87"/>
      <c r="M1173" s="87"/>
      <c r="N1173" s="87"/>
      <c r="O1173" s="88">
        <f t="shared" si="130"/>
        <v>0</v>
      </c>
    </row>
    <row r="1174" spans="1:15" ht="12.75">
      <c r="A1174" s="262"/>
      <c r="B1174" s="148" t="s">
        <v>106</v>
      </c>
      <c r="C1174" s="87"/>
      <c r="D1174" s="87"/>
      <c r="E1174" s="87"/>
      <c r="F1174" s="87"/>
      <c r="G1174" s="87"/>
      <c r="H1174" s="87"/>
      <c r="I1174" s="87"/>
      <c r="J1174" s="87"/>
      <c r="K1174" s="87"/>
      <c r="L1174" s="87"/>
      <c r="M1174" s="87"/>
      <c r="N1174" s="87"/>
      <c r="O1174" s="88">
        <f t="shared" si="130"/>
        <v>0</v>
      </c>
    </row>
    <row r="1175" spans="1:15" ht="12.75">
      <c r="A1175" s="262"/>
      <c r="B1175" s="148" t="s">
        <v>72</v>
      </c>
      <c r="C1175" s="87"/>
      <c r="D1175" s="87"/>
      <c r="E1175" s="87"/>
      <c r="F1175" s="87"/>
      <c r="G1175" s="87"/>
      <c r="H1175" s="87"/>
      <c r="I1175" s="87"/>
      <c r="J1175" s="87"/>
      <c r="K1175" s="87"/>
      <c r="L1175" s="87"/>
      <c r="M1175" s="87"/>
      <c r="N1175" s="87"/>
      <c r="O1175" s="88">
        <f t="shared" si="130"/>
        <v>0</v>
      </c>
    </row>
    <row r="1176" spans="1:15" ht="12.75">
      <c r="A1176" s="262"/>
      <c r="B1176" s="101" t="s">
        <v>150</v>
      </c>
      <c r="C1176" s="89">
        <v>98</v>
      </c>
      <c r="D1176" s="89"/>
      <c r="E1176" s="89"/>
      <c r="F1176" s="89"/>
      <c r="G1176" s="89"/>
      <c r="H1176" s="89"/>
      <c r="I1176" s="89"/>
      <c r="J1176" s="89"/>
      <c r="K1176" s="89"/>
      <c r="L1176" s="89"/>
      <c r="M1176" s="89"/>
      <c r="N1176" s="89"/>
      <c r="O1176" s="90"/>
    </row>
    <row r="1177" spans="1:15" ht="13.5" thickBot="1">
      <c r="A1177" s="262"/>
      <c r="B1177" s="149" t="s">
        <v>97</v>
      </c>
      <c r="C1177" s="89"/>
      <c r="D1177" s="89"/>
      <c r="E1177" s="89"/>
      <c r="F1177" s="89"/>
      <c r="G1177" s="89"/>
      <c r="H1177" s="89"/>
      <c r="I1177" s="89"/>
      <c r="J1177" s="89"/>
      <c r="K1177" s="89"/>
      <c r="L1177" s="89"/>
      <c r="M1177" s="89"/>
      <c r="N1177" s="89"/>
      <c r="O1177" s="90">
        <f t="shared" si="130"/>
        <v>0</v>
      </c>
    </row>
    <row r="1178" spans="1:15" ht="13.5" thickBot="1">
      <c r="A1178" s="262"/>
      <c r="B1178" s="152" t="s">
        <v>119</v>
      </c>
      <c r="C1178" s="84">
        <f aca="true" t="shared" si="133" ref="C1178:N1178">SUM(C1179:C1211)</f>
        <v>216</v>
      </c>
      <c r="D1178" s="84">
        <f t="shared" si="133"/>
        <v>0</v>
      </c>
      <c r="E1178" s="84">
        <f t="shared" si="133"/>
        <v>0</v>
      </c>
      <c r="F1178" s="84">
        <f t="shared" si="133"/>
        <v>0</v>
      </c>
      <c r="G1178" s="84">
        <f t="shared" si="133"/>
        <v>0</v>
      </c>
      <c r="H1178" s="84">
        <f t="shared" si="133"/>
        <v>0</v>
      </c>
      <c r="I1178" s="84">
        <f t="shared" si="133"/>
        <v>1147</v>
      </c>
      <c r="J1178" s="84">
        <f t="shared" si="133"/>
        <v>134</v>
      </c>
      <c r="K1178" s="84">
        <f t="shared" si="133"/>
        <v>115</v>
      </c>
      <c r="L1178" s="84">
        <f t="shared" si="133"/>
        <v>355</v>
      </c>
      <c r="M1178" s="84">
        <f t="shared" si="133"/>
        <v>137</v>
      </c>
      <c r="N1178" s="84">
        <f t="shared" si="133"/>
        <v>0</v>
      </c>
      <c r="O1178" s="84">
        <f t="shared" si="130"/>
        <v>2104</v>
      </c>
    </row>
    <row r="1179" spans="1:15" ht="12.75">
      <c r="A1179" s="262"/>
      <c r="B1179" s="151" t="s">
        <v>28</v>
      </c>
      <c r="C1179" s="85"/>
      <c r="D1179" s="85"/>
      <c r="E1179" s="85"/>
      <c r="F1179" s="85"/>
      <c r="G1179" s="85"/>
      <c r="H1179" s="85"/>
      <c r="I1179" s="85"/>
      <c r="J1179" s="85">
        <v>134</v>
      </c>
      <c r="K1179" s="85"/>
      <c r="L1179" s="85">
        <v>244</v>
      </c>
      <c r="M1179" s="85">
        <v>67</v>
      </c>
      <c r="N1179" s="85"/>
      <c r="O1179" s="86">
        <f t="shared" si="130"/>
        <v>445</v>
      </c>
    </row>
    <row r="1180" spans="1:15" ht="12.75">
      <c r="A1180" s="262"/>
      <c r="B1180" s="148" t="s">
        <v>4</v>
      </c>
      <c r="C1180" s="87"/>
      <c r="D1180" s="87"/>
      <c r="E1180" s="87"/>
      <c r="F1180" s="87"/>
      <c r="G1180" s="87"/>
      <c r="H1180" s="87"/>
      <c r="I1180" s="87"/>
      <c r="J1180" s="87"/>
      <c r="K1180" s="87"/>
      <c r="L1180" s="87"/>
      <c r="M1180" s="87"/>
      <c r="N1180" s="87"/>
      <c r="O1180" s="88">
        <f t="shared" si="130"/>
        <v>0</v>
      </c>
    </row>
    <row r="1181" spans="1:15" ht="12.75">
      <c r="A1181" s="262"/>
      <c r="B1181" s="148" t="s">
        <v>27</v>
      </c>
      <c r="C1181" s="87"/>
      <c r="D1181" s="87"/>
      <c r="E1181" s="87"/>
      <c r="F1181" s="87"/>
      <c r="G1181" s="87"/>
      <c r="H1181" s="87"/>
      <c r="I1181" s="87"/>
      <c r="J1181" s="87"/>
      <c r="K1181" s="87"/>
      <c r="L1181" s="87"/>
      <c r="M1181" s="87"/>
      <c r="N1181" s="87"/>
      <c r="O1181" s="88">
        <f t="shared" si="130"/>
        <v>0</v>
      </c>
    </row>
    <row r="1182" spans="1:15" ht="12.75">
      <c r="A1182" s="262"/>
      <c r="B1182" s="148" t="s">
        <v>31</v>
      </c>
      <c r="C1182" s="87"/>
      <c r="D1182" s="87"/>
      <c r="E1182" s="87"/>
      <c r="F1182" s="87"/>
      <c r="G1182" s="87"/>
      <c r="H1182" s="87"/>
      <c r="I1182" s="87"/>
      <c r="J1182" s="87"/>
      <c r="K1182" s="87"/>
      <c r="L1182" s="87"/>
      <c r="M1182" s="87"/>
      <c r="N1182" s="87"/>
      <c r="O1182" s="88">
        <f t="shared" si="130"/>
        <v>0</v>
      </c>
    </row>
    <row r="1183" spans="1:15" ht="22.5">
      <c r="A1183" s="262"/>
      <c r="B1183" s="148" t="s">
        <v>96</v>
      </c>
      <c r="C1183" s="87"/>
      <c r="D1183" s="87"/>
      <c r="E1183" s="87"/>
      <c r="F1183" s="87"/>
      <c r="G1183" s="87"/>
      <c r="H1183" s="87"/>
      <c r="I1183" s="87"/>
      <c r="J1183" s="87"/>
      <c r="K1183" s="87"/>
      <c r="L1183" s="87"/>
      <c r="M1183" s="87"/>
      <c r="N1183" s="87"/>
      <c r="O1183" s="88">
        <f t="shared" si="130"/>
        <v>0</v>
      </c>
    </row>
    <row r="1184" spans="1:15" ht="12.75">
      <c r="A1184" s="262"/>
      <c r="B1184" s="148" t="s">
        <v>95</v>
      </c>
      <c r="C1184" s="87"/>
      <c r="D1184" s="87"/>
      <c r="E1184" s="87"/>
      <c r="F1184" s="87"/>
      <c r="G1184" s="87"/>
      <c r="H1184" s="87"/>
      <c r="I1184" s="87"/>
      <c r="J1184" s="87"/>
      <c r="K1184" s="87"/>
      <c r="L1184" s="87"/>
      <c r="M1184" s="87"/>
      <c r="N1184" s="87"/>
      <c r="O1184" s="88">
        <f t="shared" si="130"/>
        <v>0</v>
      </c>
    </row>
    <row r="1185" spans="1:15" ht="12.75">
      <c r="A1185" s="262"/>
      <c r="B1185" s="148" t="s">
        <v>115</v>
      </c>
      <c r="C1185" s="87"/>
      <c r="D1185" s="87"/>
      <c r="E1185" s="87"/>
      <c r="F1185" s="87"/>
      <c r="G1185" s="87"/>
      <c r="H1185" s="87"/>
      <c r="I1185" s="87"/>
      <c r="J1185" s="87"/>
      <c r="K1185" s="87"/>
      <c r="L1185" s="87"/>
      <c r="M1185" s="87"/>
      <c r="N1185" s="87"/>
      <c r="O1185" s="88">
        <f t="shared" si="130"/>
        <v>0</v>
      </c>
    </row>
    <row r="1186" spans="1:15" ht="12.75">
      <c r="A1186" s="262"/>
      <c r="B1186" s="148" t="s">
        <v>32</v>
      </c>
      <c r="C1186" s="87"/>
      <c r="D1186" s="87"/>
      <c r="E1186" s="87"/>
      <c r="F1186" s="87"/>
      <c r="G1186" s="87"/>
      <c r="H1186" s="87"/>
      <c r="I1186" s="87"/>
      <c r="J1186" s="87"/>
      <c r="K1186" s="87"/>
      <c r="L1186" s="87"/>
      <c r="M1186" s="87"/>
      <c r="N1186" s="87"/>
      <c r="O1186" s="88">
        <f t="shared" si="130"/>
        <v>0</v>
      </c>
    </row>
    <row r="1187" spans="1:15" ht="12.75">
      <c r="A1187" s="262"/>
      <c r="B1187" s="148" t="s">
        <v>33</v>
      </c>
      <c r="C1187" s="87"/>
      <c r="D1187" s="87"/>
      <c r="E1187" s="87"/>
      <c r="F1187" s="87"/>
      <c r="G1187" s="87"/>
      <c r="H1187" s="87"/>
      <c r="I1187" s="87">
        <v>1147</v>
      </c>
      <c r="J1187" s="87"/>
      <c r="K1187" s="87"/>
      <c r="L1187" s="87"/>
      <c r="M1187" s="87"/>
      <c r="N1187" s="87"/>
      <c r="O1187" s="88">
        <f t="shared" si="130"/>
        <v>1147</v>
      </c>
    </row>
    <row r="1188" spans="1:15" ht="12.75">
      <c r="A1188" s="262"/>
      <c r="B1188" s="148" t="s">
        <v>105</v>
      </c>
      <c r="C1188" s="87"/>
      <c r="D1188" s="87"/>
      <c r="E1188" s="87"/>
      <c r="F1188" s="87"/>
      <c r="G1188" s="87"/>
      <c r="H1188" s="87"/>
      <c r="I1188" s="87"/>
      <c r="J1188" s="87"/>
      <c r="K1188" s="87"/>
      <c r="L1188" s="87"/>
      <c r="M1188" s="87"/>
      <c r="N1188" s="87"/>
      <c r="O1188" s="88">
        <f t="shared" si="130"/>
        <v>0</v>
      </c>
    </row>
    <row r="1189" spans="1:15" ht="12.75">
      <c r="A1189" s="262"/>
      <c r="B1189" s="148" t="s">
        <v>29</v>
      </c>
      <c r="C1189" s="87"/>
      <c r="D1189" s="87"/>
      <c r="E1189" s="87"/>
      <c r="F1189" s="87"/>
      <c r="G1189" s="87"/>
      <c r="H1189" s="87"/>
      <c r="I1189" s="87"/>
      <c r="J1189" s="87"/>
      <c r="K1189" s="87"/>
      <c r="L1189" s="87"/>
      <c r="M1189" s="87"/>
      <c r="N1189" s="87"/>
      <c r="O1189" s="88">
        <f t="shared" si="130"/>
        <v>0</v>
      </c>
    </row>
    <row r="1190" spans="1:15" ht="12.75">
      <c r="A1190" s="262"/>
      <c r="B1190" s="148" t="s">
        <v>37</v>
      </c>
      <c r="C1190" s="87"/>
      <c r="D1190" s="87"/>
      <c r="E1190" s="87"/>
      <c r="F1190" s="87"/>
      <c r="G1190" s="87"/>
      <c r="H1190" s="87"/>
      <c r="I1190" s="87"/>
      <c r="J1190" s="87"/>
      <c r="K1190" s="87"/>
      <c r="L1190" s="87"/>
      <c r="M1190" s="87"/>
      <c r="N1190" s="87"/>
      <c r="O1190" s="88">
        <f t="shared" si="130"/>
        <v>0</v>
      </c>
    </row>
    <row r="1191" spans="1:15" ht="12.75">
      <c r="A1191" s="262"/>
      <c r="B1191" s="148" t="s">
        <v>111</v>
      </c>
      <c r="C1191" s="87"/>
      <c r="D1191" s="87"/>
      <c r="E1191" s="87"/>
      <c r="F1191" s="87"/>
      <c r="G1191" s="87"/>
      <c r="H1191" s="87"/>
      <c r="I1191" s="87"/>
      <c r="J1191" s="87"/>
      <c r="K1191" s="87"/>
      <c r="L1191" s="87"/>
      <c r="M1191" s="87"/>
      <c r="N1191" s="87"/>
      <c r="O1191" s="88">
        <f t="shared" si="130"/>
        <v>0</v>
      </c>
    </row>
    <row r="1192" spans="1:15" ht="12.75">
      <c r="A1192" s="262"/>
      <c r="B1192" s="148" t="s">
        <v>94</v>
      </c>
      <c r="C1192" s="87"/>
      <c r="D1192" s="87"/>
      <c r="E1192" s="87"/>
      <c r="F1192" s="87"/>
      <c r="G1192" s="87"/>
      <c r="H1192" s="87"/>
      <c r="I1192" s="87"/>
      <c r="J1192" s="87"/>
      <c r="K1192" s="87"/>
      <c r="L1192" s="87"/>
      <c r="M1192" s="87"/>
      <c r="N1192" s="87"/>
      <c r="O1192" s="88">
        <f t="shared" si="130"/>
        <v>0</v>
      </c>
    </row>
    <row r="1193" spans="1:15" ht="12.75">
      <c r="A1193" s="262"/>
      <c r="B1193" s="148" t="s">
        <v>30</v>
      </c>
      <c r="C1193" s="87"/>
      <c r="D1193" s="87"/>
      <c r="E1193" s="87"/>
      <c r="F1193" s="87"/>
      <c r="G1193" s="87"/>
      <c r="H1193" s="87"/>
      <c r="I1193" s="87"/>
      <c r="J1193" s="87"/>
      <c r="K1193" s="87"/>
      <c r="L1193" s="87"/>
      <c r="M1193" s="87"/>
      <c r="N1193" s="87"/>
      <c r="O1193" s="88">
        <f t="shared" si="130"/>
        <v>0</v>
      </c>
    </row>
    <row r="1194" spans="1:15" ht="12.75">
      <c r="A1194" s="262"/>
      <c r="B1194" s="148" t="s">
        <v>82</v>
      </c>
      <c r="C1194" s="87"/>
      <c r="D1194" s="87"/>
      <c r="E1194" s="87"/>
      <c r="F1194" s="87"/>
      <c r="G1194" s="87"/>
      <c r="H1194" s="87"/>
      <c r="I1194" s="87"/>
      <c r="J1194" s="87"/>
      <c r="K1194" s="87"/>
      <c r="L1194" s="87"/>
      <c r="M1194" s="87"/>
      <c r="N1194" s="87"/>
      <c r="O1194" s="88">
        <f t="shared" si="130"/>
        <v>0</v>
      </c>
    </row>
    <row r="1195" spans="1:15" ht="12.75">
      <c r="A1195" s="262"/>
      <c r="B1195" s="148" t="s">
        <v>116</v>
      </c>
      <c r="C1195" s="87"/>
      <c r="D1195" s="87"/>
      <c r="E1195" s="87"/>
      <c r="F1195" s="87"/>
      <c r="G1195" s="87"/>
      <c r="H1195" s="87"/>
      <c r="I1195" s="87"/>
      <c r="J1195" s="87"/>
      <c r="K1195" s="87"/>
      <c r="L1195" s="87"/>
      <c r="M1195" s="87">
        <v>70</v>
      </c>
      <c r="N1195" s="87"/>
      <c r="O1195" s="88">
        <f t="shared" si="130"/>
        <v>70</v>
      </c>
    </row>
    <row r="1196" spans="1:15" ht="12.75">
      <c r="A1196" s="262"/>
      <c r="B1196" s="148" t="s">
        <v>109</v>
      </c>
      <c r="C1196" s="87"/>
      <c r="D1196" s="87"/>
      <c r="E1196" s="87"/>
      <c r="F1196" s="87"/>
      <c r="G1196" s="87"/>
      <c r="H1196" s="87"/>
      <c r="I1196" s="87"/>
      <c r="J1196" s="87"/>
      <c r="K1196" s="87"/>
      <c r="L1196" s="87"/>
      <c r="M1196" s="87"/>
      <c r="N1196" s="87"/>
      <c r="O1196" s="88">
        <f t="shared" si="130"/>
        <v>0</v>
      </c>
    </row>
    <row r="1197" spans="1:15" ht="12.75">
      <c r="A1197" s="262"/>
      <c r="B1197" s="148" t="s">
        <v>65</v>
      </c>
      <c r="C1197" s="87"/>
      <c r="D1197" s="87"/>
      <c r="E1197" s="87"/>
      <c r="F1197" s="87"/>
      <c r="G1197" s="87"/>
      <c r="H1197" s="87"/>
      <c r="I1197" s="87"/>
      <c r="J1197" s="87"/>
      <c r="K1197" s="87"/>
      <c r="L1197" s="87"/>
      <c r="M1197" s="87"/>
      <c r="N1197" s="87"/>
      <c r="O1197" s="88">
        <f t="shared" si="130"/>
        <v>0</v>
      </c>
    </row>
    <row r="1198" spans="1:15" ht="12.75">
      <c r="A1198" s="262"/>
      <c r="B1198" s="148" t="s">
        <v>112</v>
      </c>
      <c r="C1198" s="87"/>
      <c r="D1198" s="87"/>
      <c r="E1198" s="87"/>
      <c r="F1198" s="87"/>
      <c r="G1198" s="87"/>
      <c r="H1198" s="87"/>
      <c r="I1198" s="87"/>
      <c r="J1198" s="87"/>
      <c r="K1198" s="87"/>
      <c r="L1198" s="87"/>
      <c r="M1198" s="87"/>
      <c r="N1198" s="87"/>
      <c r="O1198" s="88">
        <f t="shared" si="130"/>
        <v>0</v>
      </c>
    </row>
    <row r="1199" spans="1:15" ht="12.75">
      <c r="A1199" s="262"/>
      <c r="B1199" s="148" t="s">
        <v>67</v>
      </c>
      <c r="C1199" s="87"/>
      <c r="D1199" s="87"/>
      <c r="E1199" s="87"/>
      <c r="F1199" s="87"/>
      <c r="G1199" s="87"/>
      <c r="H1199" s="87"/>
      <c r="I1199" s="87"/>
      <c r="J1199" s="87"/>
      <c r="K1199" s="87"/>
      <c r="L1199" s="87"/>
      <c r="M1199" s="87"/>
      <c r="N1199" s="87"/>
      <c r="O1199" s="88">
        <f t="shared" si="130"/>
        <v>0</v>
      </c>
    </row>
    <row r="1200" spans="1:15" ht="12.75">
      <c r="A1200" s="262"/>
      <c r="B1200" s="148" t="s">
        <v>34</v>
      </c>
      <c r="C1200" s="87"/>
      <c r="D1200" s="87"/>
      <c r="E1200" s="87"/>
      <c r="F1200" s="87"/>
      <c r="G1200" s="87"/>
      <c r="H1200" s="87"/>
      <c r="I1200" s="87"/>
      <c r="J1200" s="87"/>
      <c r="K1200" s="87"/>
      <c r="L1200" s="87"/>
      <c r="M1200" s="87"/>
      <c r="N1200" s="87"/>
      <c r="O1200" s="88">
        <f t="shared" si="130"/>
        <v>0</v>
      </c>
    </row>
    <row r="1201" spans="1:15" ht="12.75">
      <c r="A1201" s="262"/>
      <c r="B1201" s="148" t="s">
        <v>98</v>
      </c>
      <c r="C1201" s="87"/>
      <c r="D1201" s="87"/>
      <c r="E1201" s="87"/>
      <c r="F1201" s="87"/>
      <c r="G1201" s="87"/>
      <c r="H1201" s="87"/>
      <c r="I1201" s="87"/>
      <c r="J1201" s="87"/>
      <c r="K1201" s="87"/>
      <c r="L1201" s="87"/>
      <c r="M1201" s="87"/>
      <c r="N1201" s="87"/>
      <c r="O1201" s="88">
        <f t="shared" si="130"/>
        <v>0</v>
      </c>
    </row>
    <row r="1202" spans="1:15" ht="12.75">
      <c r="A1202" s="262"/>
      <c r="B1202" s="148" t="s">
        <v>68</v>
      </c>
      <c r="C1202" s="87"/>
      <c r="D1202" s="87"/>
      <c r="E1202" s="87"/>
      <c r="F1202" s="87"/>
      <c r="G1202" s="87"/>
      <c r="H1202" s="87"/>
      <c r="I1202" s="87"/>
      <c r="J1202" s="87"/>
      <c r="K1202" s="87"/>
      <c r="L1202" s="87"/>
      <c r="M1202" s="87"/>
      <c r="N1202" s="87"/>
      <c r="O1202" s="88">
        <f t="shared" si="130"/>
        <v>0</v>
      </c>
    </row>
    <row r="1203" spans="1:15" ht="12.75">
      <c r="A1203" s="262"/>
      <c r="B1203" s="148" t="s">
        <v>83</v>
      </c>
      <c r="C1203" s="87"/>
      <c r="D1203" s="87"/>
      <c r="E1203" s="87"/>
      <c r="F1203" s="87"/>
      <c r="G1203" s="87"/>
      <c r="H1203" s="87"/>
      <c r="I1203" s="87"/>
      <c r="J1203" s="87"/>
      <c r="K1203" s="87">
        <v>115</v>
      </c>
      <c r="L1203" s="87"/>
      <c r="M1203" s="87"/>
      <c r="N1203" s="87"/>
      <c r="O1203" s="88">
        <f t="shared" si="130"/>
        <v>115</v>
      </c>
    </row>
    <row r="1204" spans="1:15" ht="12.75">
      <c r="A1204" s="262"/>
      <c r="B1204" s="148" t="s">
        <v>35</v>
      </c>
      <c r="C1204" s="87"/>
      <c r="D1204" s="87"/>
      <c r="E1204" s="87"/>
      <c r="F1204" s="87"/>
      <c r="G1204" s="87"/>
      <c r="H1204" s="87"/>
      <c r="I1204" s="87"/>
      <c r="J1204" s="87"/>
      <c r="K1204" s="87"/>
      <c r="L1204" s="87"/>
      <c r="M1204" s="87"/>
      <c r="N1204" s="87"/>
      <c r="O1204" s="88">
        <f t="shared" si="130"/>
        <v>0</v>
      </c>
    </row>
    <row r="1205" spans="1:15" ht="12.75">
      <c r="A1205" s="262"/>
      <c r="B1205" s="148" t="s">
        <v>100</v>
      </c>
      <c r="C1205" s="87"/>
      <c r="D1205" s="87"/>
      <c r="E1205" s="87"/>
      <c r="F1205" s="87"/>
      <c r="G1205" s="87"/>
      <c r="H1205" s="87"/>
      <c r="I1205" s="87"/>
      <c r="J1205" s="87"/>
      <c r="K1205" s="87"/>
      <c r="L1205" s="87"/>
      <c r="M1205" s="87"/>
      <c r="N1205" s="87"/>
      <c r="O1205" s="88">
        <f t="shared" si="130"/>
        <v>0</v>
      </c>
    </row>
    <row r="1206" spans="1:15" ht="12.75">
      <c r="A1206" s="262"/>
      <c r="B1206" s="148" t="s">
        <v>101</v>
      </c>
      <c r="C1206" s="87"/>
      <c r="D1206" s="87"/>
      <c r="E1206" s="87"/>
      <c r="F1206" s="87"/>
      <c r="G1206" s="87"/>
      <c r="H1206" s="87"/>
      <c r="I1206" s="87"/>
      <c r="J1206" s="87"/>
      <c r="K1206" s="87"/>
      <c r="L1206" s="87"/>
      <c r="M1206" s="87"/>
      <c r="N1206" s="87"/>
      <c r="O1206" s="88">
        <f t="shared" si="130"/>
        <v>0</v>
      </c>
    </row>
    <row r="1207" spans="1:15" ht="12.75">
      <c r="A1207" s="262"/>
      <c r="B1207" s="148" t="s">
        <v>102</v>
      </c>
      <c r="C1207" s="87"/>
      <c r="D1207" s="87"/>
      <c r="E1207" s="87"/>
      <c r="F1207" s="87"/>
      <c r="G1207" s="87"/>
      <c r="H1207" s="87"/>
      <c r="I1207" s="87"/>
      <c r="J1207" s="87"/>
      <c r="K1207" s="87"/>
      <c r="L1207" s="87"/>
      <c r="M1207" s="87"/>
      <c r="N1207" s="87"/>
      <c r="O1207" s="88">
        <f t="shared" si="130"/>
        <v>0</v>
      </c>
    </row>
    <row r="1208" spans="1:15" ht="12.75">
      <c r="A1208" s="262"/>
      <c r="B1208" s="148" t="s">
        <v>80</v>
      </c>
      <c r="C1208" s="87"/>
      <c r="D1208" s="87"/>
      <c r="E1208" s="87"/>
      <c r="F1208" s="87"/>
      <c r="G1208" s="87"/>
      <c r="H1208" s="87"/>
      <c r="I1208" s="87"/>
      <c r="J1208" s="87"/>
      <c r="K1208" s="87"/>
      <c r="L1208" s="87"/>
      <c r="M1208" s="87"/>
      <c r="N1208" s="87"/>
      <c r="O1208" s="88">
        <f t="shared" si="130"/>
        <v>0</v>
      </c>
    </row>
    <row r="1209" spans="1:15" ht="12.75">
      <c r="A1209" s="262"/>
      <c r="B1209" s="148" t="s">
        <v>36</v>
      </c>
      <c r="C1209" s="87"/>
      <c r="D1209" s="87"/>
      <c r="E1209" s="87"/>
      <c r="F1209" s="87"/>
      <c r="G1209" s="87"/>
      <c r="H1209" s="87"/>
      <c r="I1209" s="87"/>
      <c r="J1209" s="87"/>
      <c r="K1209" s="87"/>
      <c r="L1209" s="87"/>
      <c r="M1209" s="87"/>
      <c r="N1209" s="87"/>
      <c r="O1209" s="88">
        <f t="shared" si="130"/>
        <v>0</v>
      </c>
    </row>
    <row r="1210" spans="1:15" ht="12.75">
      <c r="A1210" s="262"/>
      <c r="B1210" s="148" t="s">
        <v>23</v>
      </c>
      <c r="C1210" s="87">
        <v>216</v>
      </c>
      <c r="D1210" s="87"/>
      <c r="E1210" s="87"/>
      <c r="F1210" s="87"/>
      <c r="G1210" s="87"/>
      <c r="H1210" s="87"/>
      <c r="I1210" s="87"/>
      <c r="J1210" s="87"/>
      <c r="K1210" s="87"/>
      <c r="L1210" s="87">
        <v>111</v>
      </c>
      <c r="M1210" s="87"/>
      <c r="N1210" s="87"/>
      <c r="O1210" s="88">
        <f t="shared" si="130"/>
        <v>327</v>
      </c>
    </row>
    <row r="1211" spans="1:15" ht="13.5" thickBot="1">
      <c r="A1211" s="262"/>
      <c r="B1211" s="149" t="s">
        <v>50</v>
      </c>
      <c r="C1211" s="89"/>
      <c r="D1211" s="89"/>
      <c r="E1211" s="89"/>
      <c r="F1211" s="89"/>
      <c r="G1211" s="89"/>
      <c r="H1211" s="89"/>
      <c r="I1211" s="89"/>
      <c r="J1211" s="89"/>
      <c r="K1211" s="89"/>
      <c r="L1211" s="89"/>
      <c r="M1211" s="89"/>
      <c r="N1211" s="89"/>
      <c r="O1211" s="90">
        <f t="shared" si="130"/>
        <v>0</v>
      </c>
    </row>
    <row r="1212" spans="1:15" ht="13.5" thickBot="1">
      <c r="A1212" s="262"/>
      <c r="B1212" s="141" t="s">
        <v>120</v>
      </c>
      <c r="C1212" s="84">
        <f aca="true" t="shared" si="134" ref="C1212:N1212">SUM(C1213)</f>
        <v>0</v>
      </c>
      <c r="D1212" s="84">
        <f t="shared" si="134"/>
        <v>0</v>
      </c>
      <c r="E1212" s="84">
        <f t="shared" si="134"/>
        <v>0</v>
      </c>
      <c r="F1212" s="84">
        <f t="shared" si="134"/>
        <v>92</v>
      </c>
      <c r="G1212" s="84">
        <f t="shared" si="134"/>
        <v>0</v>
      </c>
      <c r="H1212" s="84">
        <f t="shared" si="134"/>
        <v>0</v>
      </c>
      <c r="I1212" s="84">
        <f t="shared" si="134"/>
        <v>0</v>
      </c>
      <c r="J1212" s="84">
        <f t="shared" si="134"/>
        <v>0</v>
      </c>
      <c r="K1212" s="84">
        <f t="shared" si="134"/>
        <v>0</v>
      </c>
      <c r="L1212" s="84">
        <f t="shared" si="134"/>
        <v>0</v>
      </c>
      <c r="M1212" s="84">
        <f t="shared" si="134"/>
        <v>0</v>
      </c>
      <c r="N1212" s="84">
        <f t="shared" si="134"/>
        <v>0</v>
      </c>
      <c r="O1212" s="84">
        <f t="shared" si="130"/>
        <v>92</v>
      </c>
    </row>
    <row r="1213" spans="1:15" ht="13.5" thickBot="1">
      <c r="A1213" s="263"/>
      <c r="B1213" s="153" t="s">
        <v>26</v>
      </c>
      <c r="C1213" s="93">
        <v>0</v>
      </c>
      <c r="D1213" s="93">
        <v>0</v>
      </c>
      <c r="E1213" s="93">
        <v>0</v>
      </c>
      <c r="F1213" s="93">
        <v>92</v>
      </c>
      <c r="G1213" s="93">
        <v>0</v>
      </c>
      <c r="H1213" s="93">
        <v>0</v>
      </c>
      <c r="I1213" s="93">
        <v>0</v>
      </c>
      <c r="J1213" s="93">
        <v>0</v>
      </c>
      <c r="K1213" s="93">
        <v>0</v>
      </c>
      <c r="L1213" s="93">
        <v>0</v>
      </c>
      <c r="M1213" s="93">
        <v>0</v>
      </c>
      <c r="N1213" s="93">
        <v>0</v>
      </c>
      <c r="O1213" s="94">
        <f t="shared" si="130"/>
        <v>92</v>
      </c>
    </row>
    <row r="1214" spans="1:15" ht="14.25" thickBot="1">
      <c r="A1214" s="264" t="s">
        <v>90</v>
      </c>
      <c r="B1214" s="264"/>
      <c r="C1214" s="264"/>
      <c r="D1214" s="264"/>
      <c r="E1214" s="264"/>
      <c r="F1214" s="264"/>
      <c r="G1214" s="264"/>
      <c r="H1214" s="264"/>
      <c r="I1214" s="264"/>
      <c r="J1214" s="264"/>
      <c r="K1214" s="264"/>
      <c r="L1214" s="264"/>
      <c r="M1214" s="265"/>
      <c r="N1214" s="266"/>
      <c r="O1214" s="265"/>
    </row>
    <row r="1215" spans="1:15" ht="14.25" customHeight="1" thickBot="1">
      <c r="A1215" s="261" t="s">
        <v>121</v>
      </c>
      <c r="B1215" s="140" t="s">
        <v>13</v>
      </c>
      <c r="C1215" s="34">
        <f aca="true" t="shared" si="135" ref="C1215:N1215">C1216+C1229+C1240+C1260+C1294</f>
        <v>829</v>
      </c>
      <c r="D1215" s="34">
        <f t="shared" si="135"/>
        <v>747</v>
      </c>
      <c r="E1215" s="34">
        <f t="shared" si="135"/>
        <v>1232</v>
      </c>
      <c r="F1215" s="34">
        <f t="shared" si="135"/>
        <v>733</v>
      </c>
      <c r="G1215" s="34">
        <f t="shared" si="135"/>
        <v>0</v>
      </c>
      <c r="H1215" s="34">
        <f t="shared" si="135"/>
        <v>631</v>
      </c>
      <c r="I1215" s="34">
        <f t="shared" si="135"/>
        <v>1264</v>
      </c>
      <c r="J1215" s="34">
        <f t="shared" si="135"/>
        <v>659</v>
      </c>
      <c r="K1215" s="34">
        <f t="shared" si="135"/>
        <v>830</v>
      </c>
      <c r="L1215" s="34">
        <f t="shared" si="135"/>
        <v>939</v>
      </c>
      <c r="M1215" s="34">
        <f t="shared" si="135"/>
        <v>1310</v>
      </c>
      <c r="N1215" s="34">
        <f t="shared" si="135"/>
        <v>1234</v>
      </c>
      <c r="O1215" s="34">
        <f>SUM(C1215:N1215)</f>
        <v>10408</v>
      </c>
    </row>
    <row r="1216" spans="1:15" ht="13.5" customHeight="1" thickBot="1">
      <c r="A1216" s="262"/>
      <c r="B1216" s="141" t="s">
        <v>118</v>
      </c>
      <c r="C1216" s="84">
        <f aca="true" t="shared" si="136" ref="C1216:N1216">SUM(C1217:C1228)</f>
        <v>363</v>
      </c>
      <c r="D1216" s="84">
        <f t="shared" si="136"/>
        <v>426</v>
      </c>
      <c r="E1216" s="84">
        <f t="shared" si="136"/>
        <v>767</v>
      </c>
      <c r="F1216" s="84">
        <f t="shared" si="136"/>
        <v>587</v>
      </c>
      <c r="G1216" s="84">
        <f t="shared" si="136"/>
        <v>0</v>
      </c>
      <c r="H1216" s="84">
        <f t="shared" si="136"/>
        <v>124</v>
      </c>
      <c r="I1216" s="84">
        <f t="shared" si="136"/>
        <v>403</v>
      </c>
      <c r="J1216" s="84">
        <f t="shared" si="136"/>
        <v>382</v>
      </c>
      <c r="K1216" s="84">
        <f t="shared" si="136"/>
        <v>620</v>
      </c>
      <c r="L1216" s="84">
        <f t="shared" si="136"/>
        <v>299</v>
      </c>
      <c r="M1216" s="84">
        <f t="shared" si="136"/>
        <v>673</v>
      </c>
      <c r="N1216" s="84">
        <f t="shared" si="136"/>
        <v>917</v>
      </c>
      <c r="O1216" s="84">
        <f>SUM(C1216:N1216)</f>
        <v>5561</v>
      </c>
    </row>
    <row r="1217" spans="1:15" ht="12.75">
      <c r="A1217" s="262"/>
      <c r="B1217" s="143" t="s">
        <v>14</v>
      </c>
      <c r="C1217" s="87"/>
      <c r="D1217" s="87"/>
      <c r="E1217" s="87">
        <v>76</v>
      </c>
      <c r="F1217" s="87">
        <v>58</v>
      </c>
      <c r="G1217" s="87"/>
      <c r="H1217" s="87"/>
      <c r="I1217" s="87"/>
      <c r="J1217" s="87"/>
      <c r="K1217" s="87"/>
      <c r="L1217" s="87"/>
      <c r="M1217" s="87"/>
      <c r="N1217" s="87"/>
      <c r="O1217" s="88">
        <f aca="true" t="shared" si="137" ref="O1217:O1281">SUM(C1217:N1217)</f>
        <v>134</v>
      </c>
    </row>
    <row r="1218" spans="1:15" ht="12.75">
      <c r="A1218" s="262"/>
      <c r="B1218" s="143" t="s">
        <v>198</v>
      </c>
      <c r="C1218" s="87"/>
      <c r="D1218" s="87"/>
      <c r="E1218" s="87"/>
      <c r="F1218" s="87"/>
      <c r="G1218" s="87"/>
      <c r="H1218" s="87"/>
      <c r="I1218" s="87"/>
      <c r="J1218" s="87"/>
      <c r="K1218" s="87"/>
      <c r="L1218" s="87"/>
      <c r="M1218" s="87"/>
      <c r="N1218" s="87"/>
      <c r="O1218" s="88"/>
    </row>
    <row r="1219" spans="1:15" ht="12.75">
      <c r="A1219" s="262"/>
      <c r="B1219" s="143" t="s">
        <v>51</v>
      </c>
      <c r="C1219" s="87"/>
      <c r="D1219" s="87"/>
      <c r="E1219" s="87"/>
      <c r="F1219" s="87"/>
      <c r="G1219" s="87"/>
      <c r="H1219" s="87"/>
      <c r="I1219" s="87"/>
      <c r="J1219" s="87"/>
      <c r="K1219" s="87"/>
      <c r="L1219" s="87"/>
      <c r="M1219" s="87"/>
      <c r="N1219" s="87"/>
      <c r="O1219" s="88">
        <f t="shared" si="137"/>
        <v>0</v>
      </c>
    </row>
    <row r="1220" spans="1:15" ht="12.75">
      <c r="A1220" s="262"/>
      <c r="B1220" s="143" t="s">
        <v>17</v>
      </c>
      <c r="C1220" s="87">
        <v>38</v>
      </c>
      <c r="D1220" s="87"/>
      <c r="E1220" s="87"/>
      <c r="F1220" s="87"/>
      <c r="G1220" s="87"/>
      <c r="H1220" s="87"/>
      <c r="I1220" s="87"/>
      <c r="J1220" s="87">
        <v>127</v>
      </c>
      <c r="K1220" s="87"/>
      <c r="L1220" s="87"/>
      <c r="M1220" s="87"/>
      <c r="N1220" s="87"/>
      <c r="O1220" s="88">
        <f t="shared" si="137"/>
        <v>165</v>
      </c>
    </row>
    <row r="1221" spans="1:15" ht="22.5">
      <c r="A1221" s="262"/>
      <c r="B1221" s="144" t="s">
        <v>18</v>
      </c>
      <c r="C1221" s="87">
        <v>93</v>
      </c>
      <c r="D1221" s="87">
        <v>259</v>
      </c>
      <c r="E1221" s="87">
        <v>365</v>
      </c>
      <c r="F1221" s="87">
        <v>167</v>
      </c>
      <c r="G1221" s="87"/>
      <c r="H1221" s="87"/>
      <c r="I1221" s="87">
        <v>193</v>
      </c>
      <c r="J1221" s="87">
        <v>83</v>
      </c>
      <c r="K1221" s="87">
        <v>371</v>
      </c>
      <c r="L1221" s="87">
        <v>77</v>
      </c>
      <c r="M1221" s="87">
        <v>111</v>
      </c>
      <c r="N1221" s="87">
        <v>507</v>
      </c>
      <c r="O1221" s="88">
        <f t="shared" si="137"/>
        <v>2226</v>
      </c>
    </row>
    <row r="1222" spans="1:15" ht="12.75">
      <c r="A1222" s="262"/>
      <c r="B1222" s="144" t="s">
        <v>19</v>
      </c>
      <c r="C1222" s="87">
        <v>53</v>
      </c>
      <c r="D1222" s="87"/>
      <c r="E1222" s="87">
        <v>85</v>
      </c>
      <c r="F1222" s="87"/>
      <c r="G1222" s="87"/>
      <c r="H1222" s="87"/>
      <c r="I1222" s="87">
        <v>64</v>
      </c>
      <c r="J1222" s="87"/>
      <c r="K1222" s="87"/>
      <c r="L1222" s="87"/>
      <c r="M1222" s="87"/>
      <c r="N1222" s="87">
        <v>67</v>
      </c>
      <c r="O1222" s="88">
        <f t="shared" si="137"/>
        <v>269</v>
      </c>
    </row>
    <row r="1223" spans="1:15" ht="12.75">
      <c r="A1223" s="262"/>
      <c r="B1223" s="143" t="s">
        <v>16</v>
      </c>
      <c r="C1223" s="87">
        <v>179</v>
      </c>
      <c r="D1223" s="87">
        <v>71</v>
      </c>
      <c r="E1223" s="87"/>
      <c r="F1223" s="87"/>
      <c r="G1223" s="87"/>
      <c r="H1223" s="87">
        <v>124</v>
      </c>
      <c r="I1223" s="87">
        <v>146</v>
      </c>
      <c r="J1223" s="87"/>
      <c r="K1223" s="87"/>
      <c r="L1223" s="87">
        <v>66</v>
      </c>
      <c r="M1223" s="87">
        <v>461</v>
      </c>
      <c r="N1223" s="87">
        <v>214</v>
      </c>
      <c r="O1223" s="88">
        <f t="shared" si="137"/>
        <v>1261</v>
      </c>
    </row>
    <row r="1224" spans="1:15" ht="12.75">
      <c r="A1224" s="262"/>
      <c r="B1224" s="145" t="s">
        <v>15</v>
      </c>
      <c r="C1224" s="89"/>
      <c r="D1224" s="89"/>
      <c r="E1224" s="89">
        <v>151</v>
      </c>
      <c r="F1224" s="89"/>
      <c r="G1224" s="89"/>
      <c r="H1224" s="89"/>
      <c r="I1224" s="89"/>
      <c r="J1224" s="89">
        <v>93</v>
      </c>
      <c r="K1224" s="89">
        <v>117</v>
      </c>
      <c r="L1224" s="89"/>
      <c r="M1224" s="89">
        <v>101</v>
      </c>
      <c r="N1224" s="89">
        <v>129</v>
      </c>
      <c r="O1224" s="90">
        <f t="shared" si="137"/>
        <v>591</v>
      </c>
    </row>
    <row r="1225" spans="1:15" ht="12.75">
      <c r="A1225" s="262"/>
      <c r="B1225" s="145" t="s">
        <v>81</v>
      </c>
      <c r="C1225" s="89"/>
      <c r="D1225" s="89"/>
      <c r="E1225" s="89"/>
      <c r="F1225" s="89">
        <v>33</v>
      </c>
      <c r="G1225" s="89"/>
      <c r="H1225" s="89"/>
      <c r="I1225" s="89"/>
      <c r="J1225" s="89"/>
      <c r="K1225" s="89"/>
      <c r="L1225" s="89"/>
      <c r="M1225" s="89"/>
      <c r="N1225" s="89"/>
      <c r="O1225" s="90">
        <f t="shared" si="137"/>
        <v>33</v>
      </c>
    </row>
    <row r="1226" spans="1:15" ht="12.75">
      <c r="A1226" s="262"/>
      <c r="B1226" s="57" t="s">
        <v>151</v>
      </c>
      <c r="C1226" s="89"/>
      <c r="D1226" s="89"/>
      <c r="E1226" s="188">
        <v>90</v>
      </c>
      <c r="F1226" s="89"/>
      <c r="G1226" s="89"/>
      <c r="H1226" s="89"/>
      <c r="I1226" s="89"/>
      <c r="J1226" s="89"/>
      <c r="K1226" s="89"/>
      <c r="L1226" s="89"/>
      <c r="M1226" s="89"/>
      <c r="N1226" s="89"/>
      <c r="O1226" s="90"/>
    </row>
    <row r="1227" spans="1:15" ht="12.75">
      <c r="A1227" s="262"/>
      <c r="B1227" s="145" t="s">
        <v>122</v>
      </c>
      <c r="C1227" s="89"/>
      <c r="D1227" s="89"/>
      <c r="E1227" s="89"/>
      <c r="F1227" s="89">
        <v>276</v>
      </c>
      <c r="G1227" s="89"/>
      <c r="H1227" s="89"/>
      <c r="I1227" s="89"/>
      <c r="J1227" s="89">
        <v>79</v>
      </c>
      <c r="K1227" s="89">
        <v>132</v>
      </c>
      <c r="L1227" s="89">
        <v>100</v>
      </c>
      <c r="M1227" s="89"/>
      <c r="N1227" s="89"/>
      <c r="O1227" s="90">
        <f t="shared" si="137"/>
        <v>587</v>
      </c>
    </row>
    <row r="1228" spans="1:15" ht="13.5" thickBot="1">
      <c r="A1228" s="262"/>
      <c r="B1228" s="145" t="s">
        <v>21</v>
      </c>
      <c r="C1228" s="89"/>
      <c r="D1228" s="89">
        <v>96</v>
      </c>
      <c r="E1228" s="89"/>
      <c r="F1228" s="89">
        <v>53</v>
      </c>
      <c r="G1228" s="89"/>
      <c r="H1228" s="89"/>
      <c r="I1228" s="89"/>
      <c r="J1228" s="89"/>
      <c r="K1228" s="89"/>
      <c r="L1228" s="89">
        <v>56</v>
      </c>
      <c r="M1228" s="89"/>
      <c r="N1228" s="89"/>
      <c r="O1228" s="90">
        <f t="shared" si="137"/>
        <v>205</v>
      </c>
    </row>
    <row r="1229" spans="1:15" ht="13.5" thickBot="1">
      <c r="A1229" s="262"/>
      <c r="B1229" s="141" t="s">
        <v>59</v>
      </c>
      <c r="C1229" s="84">
        <f aca="true" t="shared" si="138" ref="C1229:N1229">SUM(C1230:C1239)</f>
        <v>0</v>
      </c>
      <c r="D1229" s="84">
        <f t="shared" si="138"/>
        <v>0</v>
      </c>
      <c r="E1229" s="84">
        <f t="shared" si="138"/>
        <v>0</v>
      </c>
      <c r="F1229" s="84">
        <f t="shared" si="138"/>
        <v>50</v>
      </c>
      <c r="G1229" s="84">
        <f t="shared" si="138"/>
        <v>0</v>
      </c>
      <c r="H1229" s="84">
        <f t="shared" si="138"/>
        <v>74</v>
      </c>
      <c r="I1229" s="84">
        <f t="shared" si="138"/>
        <v>174</v>
      </c>
      <c r="J1229" s="84">
        <f t="shared" si="138"/>
        <v>0</v>
      </c>
      <c r="K1229" s="84">
        <f t="shared" si="138"/>
        <v>0</v>
      </c>
      <c r="L1229" s="84">
        <f t="shared" si="138"/>
        <v>0</v>
      </c>
      <c r="M1229" s="84">
        <f t="shared" si="138"/>
        <v>0</v>
      </c>
      <c r="N1229" s="84">
        <f t="shared" si="138"/>
        <v>0</v>
      </c>
      <c r="O1229" s="84">
        <f t="shared" si="137"/>
        <v>298</v>
      </c>
    </row>
    <row r="1230" spans="1:15" ht="12.75">
      <c r="A1230" s="262"/>
      <c r="B1230" s="142" t="s">
        <v>93</v>
      </c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6">
        <f t="shared" si="137"/>
        <v>0</v>
      </c>
    </row>
    <row r="1231" spans="1:15" ht="12.75">
      <c r="A1231" s="262"/>
      <c r="B1231" s="142" t="s">
        <v>126</v>
      </c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6">
        <f t="shared" si="137"/>
        <v>0</v>
      </c>
    </row>
    <row r="1232" spans="1:15" ht="12.75">
      <c r="A1232" s="262"/>
      <c r="B1232" s="142" t="s">
        <v>75</v>
      </c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6">
        <f t="shared" si="137"/>
        <v>0</v>
      </c>
    </row>
    <row r="1233" spans="1:15" ht="12.75">
      <c r="A1233" s="262"/>
      <c r="B1233" s="142" t="s">
        <v>127</v>
      </c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6">
        <f t="shared" si="137"/>
        <v>0</v>
      </c>
    </row>
    <row r="1234" spans="1:15" ht="12.75">
      <c r="A1234" s="262"/>
      <c r="B1234" s="142" t="s">
        <v>131</v>
      </c>
      <c r="C1234" s="85"/>
      <c r="D1234" s="85"/>
      <c r="E1234" s="85"/>
      <c r="F1234" s="85"/>
      <c r="G1234" s="85"/>
      <c r="H1234" s="85"/>
      <c r="I1234" s="85">
        <v>174</v>
      </c>
      <c r="J1234" s="85"/>
      <c r="K1234" s="85"/>
      <c r="L1234" s="85"/>
      <c r="M1234" s="85"/>
      <c r="N1234" s="85"/>
      <c r="O1234" s="86">
        <f t="shared" si="137"/>
        <v>174</v>
      </c>
    </row>
    <row r="1235" spans="1:15" ht="12.75">
      <c r="A1235" s="262"/>
      <c r="B1235" s="143" t="s">
        <v>77</v>
      </c>
      <c r="C1235" s="87"/>
      <c r="D1235" s="87"/>
      <c r="E1235" s="87"/>
      <c r="F1235" s="87"/>
      <c r="G1235" s="87"/>
      <c r="H1235" s="87"/>
      <c r="I1235" s="87"/>
      <c r="J1235" s="87"/>
      <c r="K1235" s="87"/>
      <c r="L1235" s="87"/>
      <c r="M1235" s="87"/>
      <c r="N1235" s="87"/>
      <c r="O1235" s="88">
        <f t="shared" si="137"/>
        <v>0</v>
      </c>
    </row>
    <row r="1236" spans="1:15" ht="12.75">
      <c r="A1236" s="262"/>
      <c r="B1236" s="143" t="s">
        <v>3</v>
      </c>
      <c r="C1236" s="87"/>
      <c r="D1236" s="87"/>
      <c r="E1236" s="87"/>
      <c r="F1236" s="87"/>
      <c r="G1236" s="87"/>
      <c r="H1236" s="87"/>
      <c r="I1236" s="87"/>
      <c r="J1236" s="87"/>
      <c r="K1236" s="87"/>
      <c r="L1236" s="87"/>
      <c r="M1236" s="87"/>
      <c r="N1236" s="87"/>
      <c r="O1236" s="88">
        <f t="shared" si="137"/>
        <v>0</v>
      </c>
    </row>
    <row r="1237" spans="1:15" ht="12.75">
      <c r="A1237" s="262"/>
      <c r="B1237" s="143" t="s">
        <v>124</v>
      </c>
      <c r="C1237" s="87"/>
      <c r="D1237" s="87"/>
      <c r="E1237" s="87"/>
      <c r="F1237" s="87">
        <v>50</v>
      </c>
      <c r="G1237" s="87"/>
      <c r="H1237" s="87">
        <v>74</v>
      </c>
      <c r="I1237" s="87"/>
      <c r="J1237" s="87"/>
      <c r="K1237" s="87"/>
      <c r="L1237" s="87"/>
      <c r="M1237" s="87"/>
      <c r="N1237" s="87"/>
      <c r="O1237" s="88">
        <f t="shared" si="137"/>
        <v>124</v>
      </c>
    </row>
    <row r="1238" spans="1:15" ht="12.75">
      <c r="A1238" s="262"/>
      <c r="B1238" s="154" t="s">
        <v>39</v>
      </c>
      <c r="C1238" s="91"/>
      <c r="D1238" s="91"/>
      <c r="E1238" s="91"/>
      <c r="F1238" s="91"/>
      <c r="G1238" s="91"/>
      <c r="H1238" s="91"/>
      <c r="I1238" s="91"/>
      <c r="J1238" s="91"/>
      <c r="K1238" s="91"/>
      <c r="L1238" s="91"/>
      <c r="M1238" s="91"/>
      <c r="N1238" s="91"/>
      <c r="O1238" s="92">
        <f t="shared" si="137"/>
        <v>0</v>
      </c>
    </row>
    <row r="1239" spans="1:15" ht="13.5" thickBot="1">
      <c r="A1239" s="262"/>
      <c r="B1239" s="145" t="s">
        <v>103</v>
      </c>
      <c r="C1239" s="89"/>
      <c r="D1239" s="89"/>
      <c r="E1239" s="89"/>
      <c r="F1239" s="89"/>
      <c r="G1239" s="89"/>
      <c r="H1239" s="89"/>
      <c r="I1239" s="89"/>
      <c r="J1239" s="89"/>
      <c r="K1239" s="89"/>
      <c r="L1239" s="89"/>
      <c r="M1239" s="89"/>
      <c r="N1239" s="89"/>
      <c r="O1239" s="90">
        <f t="shared" si="137"/>
        <v>0</v>
      </c>
    </row>
    <row r="1240" spans="1:15" ht="13.5" thickBot="1">
      <c r="A1240" s="262"/>
      <c r="B1240" s="146" t="s">
        <v>60</v>
      </c>
      <c r="C1240" s="84">
        <f aca="true" t="shared" si="139" ref="C1240:N1240">SUM(C1241:C1244)</f>
        <v>77</v>
      </c>
      <c r="D1240" s="84">
        <f t="shared" si="139"/>
        <v>0</v>
      </c>
      <c r="E1240" s="84">
        <f t="shared" si="139"/>
        <v>80</v>
      </c>
      <c r="F1240" s="84">
        <f t="shared" si="139"/>
        <v>0</v>
      </c>
      <c r="G1240" s="84">
        <f t="shared" si="139"/>
        <v>0</v>
      </c>
      <c r="H1240" s="84">
        <f t="shared" si="139"/>
        <v>65</v>
      </c>
      <c r="I1240" s="84">
        <f t="shared" si="139"/>
        <v>60</v>
      </c>
      <c r="J1240" s="84">
        <f t="shared" si="139"/>
        <v>98</v>
      </c>
      <c r="K1240" s="84">
        <f t="shared" si="139"/>
        <v>0</v>
      </c>
      <c r="L1240" s="84">
        <f t="shared" si="139"/>
        <v>0</v>
      </c>
      <c r="M1240" s="84">
        <f t="shared" si="139"/>
        <v>91</v>
      </c>
      <c r="N1240" s="84">
        <f t="shared" si="139"/>
        <v>0</v>
      </c>
      <c r="O1240" s="84">
        <f t="shared" si="137"/>
        <v>471</v>
      </c>
    </row>
    <row r="1241" spans="1:15" ht="12.75">
      <c r="A1241" s="262"/>
      <c r="B1241" s="147" t="s">
        <v>25</v>
      </c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6">
        <f t="shared" si="137"/>
        <v>0</v>
      </c>
    </row>
    <row r="1242" spans="1:15" ht="12.75">
      <c r="A1242" s="262"/>
      <c r="B1242" s="148" t="s">
        <v>24</v>
      </c>
      <c r="C1242" s="87"/>
      <c r="D1242" s="87"/>
      <c r="E1242" s="87"/>
      <c r="F1242" s="87"/>
      <c r="G1242" s="87"/>
      <c r="H1242" s="87"/>
      <c r="I1242" s="87"/>
      <c r="J1242" s="87"/>
      <c r="K1242" s="87"/>
      <c r="L1242" s="87"/>
      <c r="M1242" s="87"/>
      <c r="N1242" s="87"/>
      <c r="O1242" s="88">
        <f t="shared" si="137"/>
        <v>0</v>
      </c>
    </row>
    <row r="1243" spans="1:15" ht="12.75">
      <c r="A1243" s="262"/>
      <c r="B1243" s="148" t="s">
        <v>114</v>
      </c>
      <c r="C1243" s="87">
        <v>77</v>
      </c>
      <c r="D1243" s="87"/>
      <c r="E1243" s="87">
        <v>80</v>
      </c>
      <c r="F1243" s="87"/>
      <c r="G1243" s="87"/>
      <c r="H1243" s="87">
        <v>65</v>
      </c>
      <c r="I1243" s="87">
        <v>60</v>
      </c>
      <c r="J1243" s="87">
        <v>98</v>
      </c>
      <c r="K1243" s="87"/>
      <c r="L1243" s="87"/>
      <c r="M1243" s="87">
        <v>91</v>
      </c>
      <c r="N1243" s="87"/>
      <c r="O1243" s="88">
        <f t="shared" si="137"/>
        <v>471</v>
      </c>
    </row>
    <row r="1244" spans="1:15" ht="13.5" thickBot="1">
      <c r="A1244" s="262"/>
      <c r="B1244" s="149" t="s">
        <v>110</v>
      </c>
      <c r="C1244" s="89"/>
      <c r="D1244" s="89"/>
      <c r="E1244" s="89"/>
      <c r="F1244" s="89"/>
      <c r="G1244" s="89"/>
      <c r="H1244" s="89"/>
      <c r="I1244" s="89"/>
      <c r="J1244" s="89"/>
      <c r="K1244" s="89"/>
      <c r="L1244" s="89"/>
      <c r="M1244" s="89"/>
      <c r="N1244" s="89"/>
      <c r="O1244" s="90">
        <f t="shared" si="137"/>
        <v>0</v>
      </c>
    </row>
    <row r="1245" spans="1:15" ht="23.25" thickBot="1">
      <c r="A1245" s="262"/>
      <c r="B1245" s="150" t="s">
        <v>61</v>
      </c>
      <c r="C1245" s="84">
        <f aca="true" t="shared" si="140" ref="C1245:N1245">SUM(C1246:C1259)</f>
        <v>0</v>
      </c>
      <c r="D1245" s="84">
        <f t="shared" si="140"/>
        <v>440</v>
      </c>
      <c r="E1245" s="84">
        <f t="shared" si="140"/>
        <v>0</v>
      </c>
      <c r="F1245" s="84">
        <f t="shared" si="140"/>
        <v>0</v>
      </c>
      <c r="G1245" s="84">
        <f t="shared" si="140"/>
        <v>0</v>
      </c>
      <c r="H1245" s="84">
        <f t="shared" si="140"/>
        <v>147</v>
      </c>
      <c r="I1245" s="84">
        <f t="shared" si="140"/>
        <v>121</v>
      </c>
      <c r="J1245" s="84">
        <f t="shared" si="140"/>
        <v>302</v>
      </c>
      <c r="K1245" s="84">
        <f t="shared" si="140"/>
        <v>145</v>
      </c>
      <c r="L1245" s="84">
        <f t="shared" si="140"/>
        <v>261</v>
      </c>
      <c r="M1245" s="84">
        <f t="shared" si="140"/>
        <v>44</v>
      </c>
      <c r="N1245" s="84">
        <f t="shared" si="140"/>
        <v>118</v>
      </c>
      <c r="O1245" s="84">
        <f t="shared" si="137"/>
        <v>1578</v>
      </c>
    </row>
    <row r="1246" spans="1:15" ht="12.75">
      <c r="A1246" s="262"/>
      <c r="B1246" s="151" t="s">
        <v>104</v>
      </c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6">
        <f t="shared" si="137"/>
        <v>0</v>
      </c>
    </row>
    <row r="1247" spans="1:15" ht="12.75">
      <c r="A1247" s="262"/>
      <c r="B1247" s="148" t="s">
        <v>107</v>
      </c>
      <c r="C1247" s="87"/>
      <c r="D1247" s="87"/>
      <c r="E1247" s="87"/>
      <c r="F1247" s="87"/>
      <c r="G1247" s="87"/>
      <c r="H1247" s="87"/>
      <c r="I1247" s="87"/>
      <c r="J1247" s="87"/>
      <c r="K1247" s="87"/>
      <c r="L1247" s="87"/>
      <c r="M1247" s="87"/>
      <c r="N1247" s="87"/>
      <c r="O1247" s="88">
        <f t="shared" si="137"/>
        <v>0</v>
      </c>
    </row>
    <row r="1248" spans="1:15" ht="12.75">
      <c r="A1248" s="262"/>
      <c r="B1248" s="148" t="s">
        <v>113</v>
      </c>
      <c r="C1248" s="87"/>
      <c r="D1248" s="87">
        <v>440</v>
      </c>
      <c r="E1248" s="87"/>
      <c r="F1248" s="87"/>
      <c r="G1248" s="87"/>
      <c r="H1248" s="87">
        <v>147</v>
      </c>
      <c r="I1248" s="87">
        <v>121</v>
      </c>
      <c r="J1248" s="87">
        <v>302</v>
      </c>
      <c r="K1248" s="87">
        <v>91</v>
      </c>
      <c r="L1248" s="87">
        <v>261</v>
      </c>
      <c r="M1248" s="87">
        <v>44</v>
      </c>
      <c r="N1248" s="87">
        <v>118</v>
      </c>
      <c r="O1248" s="88">
        <f t="shared" si="137"/>
        <v>1524</v>
      </c>
    </row>
    <row r="1249" spans="1:15" ht="12.75">
      <c r="A1249" s="262"/>
      <c r="B1249" s="148" t="s">
        <v>22</v>
      </c>
      <c r="C1249" s="87"/>
      <c r="D1249" s="87"/>
      <c r="E1249" s="87"/>
      <c r="F1249" s="87"/>
      <c r="G1249" s="87"/>
      <c r="H1249" s="87"/>
      <c r="I1249" s="87"/>
      <c r="J1249" s="87"/>
      <c r="K1249" s="87"/>
      <c r="L1249" s="87"/>
      <c r="M1249" s="87"/>
      <c r="N1249" s="87"/>
      <c r="O1249" s="88">
        <f t="shared" si="137"/>
        <v>0</v>
      </c>
    </row>
    <row r="1250" spans="1:15" ht="12.75">
      <c r="A1250" s="262"/>
      <c r="B1250" s="148" t="s">
        <v>74</v>
      </c>
      <c r="C1250" s="87"/>
      <c r="D1250" s="87"/>
      <c r="E1250" s="87"/>
      <c r="F1250" s="87"/>
      <c r="G1250" s="87"/>
      <c r="H1250" s="87"/>
      <c r="I1250" s="87"/>
      <c r="J1250" s="87"/>
      <c r="K1250" s="87"/>
      <c r="L1250" s="87"/>
      <c r="M1250" s="87"/>
      <c r="N1250" s="87"/>
      <c r="O1250" s="88">
        <f t="shared" si="137"/>
        <v>0</v>
      </c>
    </row>
    <row r="1251" spans="1:15" ht="12.75">
      <c r="A1251" s="262"/>
      <c r="B1251" s="148" t="s">
        <v>70</v>
      </c>
      <c r="C1251" s="87"/>
      <c r="D1251" s="87"/>
      <c r="E1251" s="87"/>
      <c r="F1251" s="87"/>
      <c r="G1251" s="87"/>
      <c r="H1251" s="87"/>
      <c r="I1251" s="87"/>
      <c r="J1251" s="87"/>
      <c r="K1251" s="87">
        <v>54</v>
      </c>
      <c r="L1251" s="87"/>
      <c r="M1251" s="87"/>
      <c r="N1251" s="87"/>
      <c r="O1251" s="88">
        <f t="shared" si="137"/>
        <v>54</v>
      </c>
    </row>
    <row r="1252" spans="1:15" ht="12.75">
      <c r="A1252" s="262"/>
      <c r="B1252" s="148" t="s">
        <v>38</v>
      </c>
      <c r="C1252" s="87"/>
      <c r="D1252" s="87"/>
      <c r="E1252" s="87"/>
      <c r="F1252" s="87"/>
      <c r="G1252" s="87"/>
      <c r="H1252" s="87"/>
      <c r="I1252" s="87"/>
      <c r="J1252" s="87"/>
      <c r="K1252" s="87"/>
      <c r="L1252" s="87"/>
      <c r="M1252" s="87"/>
      <c r="N1252" s="87"/>
      <c r="O1252" s="88">
        <f t="shared" si="137"/>
        <v>0</v>
      </c>
    </row>
    <row r="1253" spans="1:15" ht="12.75">
      <c r="A1253" s="262"/>
      <c r="B1253" s="148" t="s">
        <v>69</v>
      </c>
      <c r="C1253" s="87"/>
      <c r="D1253" s="87"/>
      <c r="E1253" s="87"/>
      <c r="F1253" s="87"/>
      <c r="G1253" s="87"/>
      <c r="H1253" s="87"/>
      <c r="I1253" s="87"/>
      <c r="J1253" s="87"/>
      <c r="K1253" s="87"/>
      <c r="L1253" s="87"/>
      <c r="M1253" s="87"/>
      <c r="N1253" s="87"/>
      <c r="O1253" s="88">
        <f t="shared" si="137"/>
        <v>0</v>
      </c>
    </row>
    <row r="1254" spans="1:15" ht="12.75">
      <c r="A1254" s="262"/>
      <c r="B1254" s="148" t="s">
        <v>78</v>
      </c>
      <c r="C1254" s="87"/>
      <c r="D1254" s="87"/>
      <c r="E1254" s="87"/>
      <c r="F1254" s="87"/>
      <c r="G1254" s="87"/>
      <c r="H1254" s="87"/>
      <c r="I1254" s="87"/>
      <c r="J1254" s="87"/>
      <c r="K1254" s="87"/>
      <c r="L1254" s="87"/>
      <c r="M1254" s="87"/>
      <c r="N1254" s="87"/>
      <c r="O1254" s="88">
        <f t="shared" si="137"/>
        <v>0</v>
      </c>
    </row>
    <row r="1255" spans="1:15" ht="22.5">
      <c r="A1255" s="262"/>
      <c r="B1255" s="148" t="s">
        <v>99</v>
      </c>
      <c r="C1255" s="87"/>
      <c r="D1255" s="87"/>
      <c r="E1255" s="87"/>
      <c r="F1255" s="87"/>
      <c r="G1255" s="87"/>
      <c r="H1255" s="87"/>
      <c r="I1255" s="87"/>
      <c r="J1255" s="87"/>
      <c r="K1255" s="87"/>
      <c r="L1255" s="87"/>
      <c r="M1255" s="87"/>
      <c r="N1255" s="87"/>
      <c r="O1255" s="88">
        <f t="shared" si="137"/>
        <v>0</v>
      </c>
    </row>
    <row r="1256" spans="1:15" ht="12.75">
      <c r="A1256" s="262"/>
      <c r="B1256" s="148" t="s">
        <v>79</v>
      </c>
      <c r="C1256" s="87"/>
      <c r="D1256" s="87"/>
      <c r="E1256" s="87"/>
      <c r="F1256" s="87"/>
      <c r="G1256" s="87"/>
      <c r="H1256" s="87"/>
      <c r="I1256" s="87"/>
      <c r="J1256" s="87"/>
      <c r="K1256" s="87"/>
      <c r="L1256" s="87"/>
      <c r="M1256" s="87"/>
      <c r="N1256" s="87"/>
      <c r="O1256" s="88">
        <f t="shared" si="137"/>
        <v>0</v>
      </c>
    </row>
    <row r="1257" spans="1:15" ht="12.75">
      <c r="A1257" s="262"/>
      <c r="B1257" s="148" t="s">
        <v>106</v>
      </c>
      <c r="C1257" s="87"/>
      <c r="D1257" s="87"/>
      <c r="E1257" s="87"/>
      <c r="F1257" s="87"/>
      <c r="G1257" s="87"/>
      <c r="H1257" s="87"/>
      <c r="I1257" s="87"/>
      <c r="J1257" s="87"/>
      <c r="K1257" s="87"/>
      <c r="L1257" s="87"/>
      <c r="M1257" s="87"/>
      <c r="N1257" s="87"/>
      <c r="O1257" s="88">
        <f t="shared" si="137"/>
        <v>0</v>
      </c>
    </row>
    <row r="1258" spans="1:15" ht="12.75">
      <c r="A1258" s="262"/>
      <c r="B1258" s="148" t="s">
        <v>72</v>
      </c>
      <c r="C1258" s="87"/>
      <c r="D1258" s="87"/>
      <c r="E1258" s="87"/>
      <c r="F1258" s="87"/>
      <c r="G1258" s="87"/>
      <c r="H1258" s="87"/>
      <c r="I1258" s="87"/>
      <c r="J1258" s="87"/>
      <c r="K1258" s="87"/>
      <c r="L1258" s="87"/>
      <c r="M1258" s="87"/>
      <c r="N1258" s="87"/>
      <c r="O1258" s="88">
        <f t="shared" si="137"/>
        <v>0</v>
      </c>
    </row>
    <row r="1259" spans="1:15" ht="13.5" thickBot="1">
      <c r="A1259" s="262"/>
      <c r="B1259" s="149" t="s">
        <v>97</v>
      </c>
      <c r="C1259" s="89"/>
      <c r="D1259" s="89"/>
      <c r="E1259" s="89"/>
      <c r="F1259" s="89"/>
      <c r="G1259" s="89"/>
      <c r="H1259" s="89"/>
      <c r="I1259" s="89"/>
      <c r="J1259" s="89"/>
      <c r="K1259" s="89"/>
      <c r="L1259" s="89"/>
      <c r="M1259" s="89"/>
      <c r="N1259" s="89"/>
      <c r="O1259" s="90">
        <f t="shared" si="137"/>
        <v>0</v>
      </c>
    </row>
    <row r="1260" spans="1:15" ht="13.5" thickBot="1">
      <c r="A1260" s="262"/>
      <c r="B1260" s="152" t="s">
        <v>119</v>
      </c>
      <c r="C1260" s="84">
        <f aca="true" t="shared" si="141" ref="C1260:N1260">SUM(C1261:C1293)</f>
        <v>389</v>
      </c>
      <c r="D1260" s="84">
        <f t="shared" si="141"/>
        <v>321</v>
      </c>
      <c r="E1260" s="84">
        <f t="shared" si="141"/>
        <v>385</v>
      </c>
      <c r="F1260" s="84">
        <f t="shared" si="141"/>
        <v>96</v>
      </c>
      <c r="G1260" s="84">
        <f t="shared" si="141"/>
        <v>0</v>
      </c>
      <c r="H1260" s="84">
        <f t="shared" si="141"/>
        <v>368</v>
      </c>
      <c r="I1260" s="84">
        <f t="shared" si="141"/>
        <v>627</v>
      </c>
      <c r="J1260" s="84">
        <f t="shared" si="141"/>
        <v>179</v>
      </c>
      <c r="K1260" s="84">
        <f t="shared" si="141"/>
        <v>210</v>
      </c>
      <c r="L1260" s="84">
        <f t="shared" si="141"/>
        <v>640</v>
      </c>
      <c r="M1260" s="84">
        <f t="shared" si="141"/>
        <v>546</v>
      </c>
      <c r="N1260" s="84">
        <f t="shared" si="141"/>
        <v>317</v>
      </c>
      <c r="O1260" s="84">
        <f t="shared" si="137"/>
        <v>4078</v>
      </c>
    </row>
    <row r="1261" spans="1:15" ht="12.75">
      <c r="A1261" s="262"/>
      <c r="B1261" s="151" t="s">
        <v>28</v>
      </c>
      <c r="C1261" s="85"/>
      <c r="D1261" s="85"/>
      <c r="E1261" s="85"/>
      <c r="F1261" s="85">
        <v>54</v>
      </c>
      <c r="G1261" s="85"/>
      <c r="H1261" s="85">
        <v>94</v>
      </c>
      <c r="I1261" s="85"/>
      <c r="J1261" s="85"/>
      <c r="K1261" s="85"/>
      <c r="L1261" s="85"/>
      <c r="M1261" s="85"/>
      <c r="N1261" s="85">
        <v>152</v>
      </c>
      <c r="O1261" s="86">
        <f t="shared" si="137"/>
        <v>300</v>
      </c>
    </row>
    <row r="1262" spans="1:15" ht="12.75">
      <c r="A1262" s="262"/>
      <c r="B1262" s="148" t="s">
        <v>4</v>
      </c>
      <c r="C1262" s="87"/>
      <c r="D1262" s="87"/>
      <c r="E1262" s="87"/>
      <c r="F1262" s="87"/>
      <c r="G1262" s="87"/>
      <c r="H1262" s="87"/>
      <c r="I1262" s="87"/>
      <c r="J1262" s="87"/>
      <c r="K1262" s="87"/>
      <c r="L1262" s="87"/>
      <c r="M1262" s="87"/>
      <c r="N1262" s="87"/>
      <c r="O1262" s="88">
        <f t="shared" si="137"/>
        <v>0</v>
      </c>
    </row>
    <row r="1263" spans="1:15" ht="12.75">
      <c r="A1263" s="262"/>
      <c r="B1263" s="148" t="s">
        <v>27</v>
      </c>
      <c r="C1263" s="87"/>
      <c r="D1263" s="87"/>
      <c r="E1263" s="87"/>
      <c r="F1263" s="87"/>
      <c r="G1263" s="87"/>
      <c r="H1263" s="87"/>
      <c r="I1263" s="87"/>
      <c r="J1263" s="87"/>
      <c r="K1263" s="87"/>
      <c r="L1263" s="87"/>
      <c r="M1263" s="87"/>
      <c r="N1263" s="87"/>
      <c r="O1263" s="88">
        <f t="shared" si="137"/>
        <v>0</v>
      </c>
    </row>
    <row r="1264" spans="1:15" ht="12.75">
      <c r="A1264" s="262"/>
      <c r="B1264" s="148" t="s">
        <v>31</v>
      </c>
      <c r="C1264" s="87"/>
      <c r="D1264" s="87"/>
      <c r="E1264" s="87"/>
      <c r="F1264" s="87"/>
      <c r="G1264" s="87"/>
      <c r="H1264" s="87"/>
      <c r="I1264" s="87"/>
      <c r="J1264" s="87"/>
      <c r="K1264" s="87"/>
      <c r="L1264" s="87"/>
      <c r="M1264" s="87"/>
      <c r="N1264" s="87"/>
      <c r="O1264" s="88">
        <f t="shared" si="137"/>
        <v>0</v>
      </c>
    </row>
    <row r="1265" spans="1:15" ht="22.5">
      <c r="A1265" s="262"/>
      <c r="B1265" s="148" t="s">
        <v>96</v>
      </c>
      <c r="C1265" s="87"/>
      <c r="D1265" s="87"/>
      <c r="E1265" s="87"/>
      <c r="F1265" s="87"/>
      <c r="G1265" s="87"/>
      <c r="H1265" s="87"/>
      <c r="I1265" s="87"/>
      <c r="J1265" s="87"/>
      <c r="K1265" s="87"/>
      <c r="L1265" s="87"/>
      <c r="M1265" s="87"/>
      <c r="N1265" s="87"/>
      <c r="O1265" s="88">
        <f t="shared" si="137"/>
        <v>0</v>
      </c>
    </row>
    <row r="1266" spans="1:15" ht="12.75">
      <c r="A1266" s="262"/>
      <c r="B1266" s="148" t="s">
        <v>95</v>
      </c>
      <c r="C1266" s="87"/>
      <c r="D1266" s="87"/>
      <c r="E1266" s="87"/>
      <c r="F1266" s="87"/>
      <c r="G1266" s="87"/>
      <c r="H1266" s="87"/>
      <c r="I1266" s="87"/>
      <c r="J1266" s="87"/>
      <c r="K1266" s="87"/>
      <c r="L1266" s="87"/>
      <c r="M1266" s="87"/>
      <c r="N1266" s="87"/>
      <c r="O1266" s="88">
        <f t="shared" si="137"/>
        <v>0</v>
      </c>
    </row>
    <row r="1267" spans="1:15" ht="12.75">
      <c r="A1267" s="262"/>
      <c r="B1267" s="148" t="s">
        <v>115</v>
      </c>
      <c r="C1267" s="87"/>
      <c r="D1267" s="87"/>
      <c r="E1267" s="87"/>
      <c r="F1267" s="87"/>
      <c r="G1267" s="87"/>
      <c r="H1267" s="87"/>
      <c r="I1267" s="87"/>
      <c r="J1267" s="87"/>
      <c r="K1267" s="87"/>
      <c r="L1267" s="87"/>
      <c r="M1267" s="87"/>
      <c r="N1267" s="87"/>
      <c r="O1267" s="88">
        <f t="shared" si="137"/>
        <v>0</v>
      </c>
    </row>
    <row r="1268" spans="1:15" ht="12.75">
      <c r="A1268" s="262"/>
      <c r="B1268" s="148" t="s">
        <v>32</v>
      </c>
      <c r="C1268" s="87"/>
      <c r="D1268" s="87"/>
      <c r="E1268" s="87"/>
      <c r="F1268" s="87"/>
      <c r="G1268" s="87"/>
      <c r="H1268" s="87"/>
      <c r="I1268" s="87"/>
      <c r="J1268" s="87"/>
      <c r="K1268" s="87"/>
      <c r="L1268" s="87"/>
      <c r="M1268" s="87"/>
      <c r="N1268" s="87"/>
      <c r="O1268" s="88">
        <f t="shared" si="137"/>
        <v>0</v>
      </c>
    </row>
    <row r="1269" spans="1:15" ht="12.75">
      <c r="A1269" s="262"/>
      <c r="B1269" s="148" t="s">
        <v>33</v>
      </c>
      <c r="C1269" s="87"/>
      <c r="D1269" s="87"/>
      <c r="E1269" s="87"/>
      <c r="F1269" s="87"/>
      <c r="G1269" s="87"/>
      <c r="H1269" s="87"/>
      <c r="I1269" s="87"/>
      <c r="J1269" s="87"/>
      <c r="K1269" s="87"/>
      <c r="L1269" s="87"/>
      <c r="M1269" s="87"/>
      <c r="N1269" s="87"/>
      <c r="O1269" s="88">
        <f t="shared" si="137"/>
        <v>0</v>
      </c>
    </row>
    <row r="1270" spans="1:15" ht="12.75">
      <c r="A1270" s="262"/>
      <c r="B1270" s="148" t="s">
        <v>105</v>
      </c>
      <c r="C1270" s="87"/>
      <c r="D1270" s="87"/>
      <c r="E1270" s="87"/>
      <c r="F1270" s="87"/>
      <c r="G1270" s="87"/>
      <c r="H1270" s="87"/>
      <c r="I1270" s="87"/>
      <c r="J1270" s="87">
        <v>96</v>
      </c>
      <c r="K1270" s="87"/>
      <c r="L1270" s="87"/>
      <c r="M1270" s="87"/>
      <c r="N1270" s="87"/>
      <c r="O1270" s="88">
        <f t="shared" si="137"/>
        <v>96</v>
      </c>
    </row>
    <row r="1271" spans="1:15" ht="12.75">
      <c r="A1271" s="262"/>
      <c r="B1271" s="148" t="s">
        <v>29</v>
      </c>
      <c r="C1271" s="87">
        <v>166</v>
      </c>
      <c r="D1271" s="87">
        <v>246</v>
      </c>
      <c r="E1271" s="87">
        <v>385</v>
      </c>
      <c r="F1271" s="87">
        <v>42</v>
      </c>
      <c r="G1271" s="87"/>
      <c r="H1271" s="87">
        <v>123</v>
      </c>
      <c r="I1271" s="87">
        <v>56</v>
      </c>
      <c r="J1271" s="87"/>
      <c r="K1271" s="87">
        <v>127</v>
      </c>
      <c r="L1271" s="87">
        <v>177</v>
      </c>
      <c r="M1271" s="87">
        <v>44</v>
      </c>
      <c r="N1271" s="87">
        <v>165</v>
      </c>
      <c r="O1271" s="88">
        <f t="shared" si="137"/>
        <v>1531</v>
      </c>
    </row>
    <row r="1272" spans="1:15" ht="12.75">
      <c r="A1272" s="262"/>
      <c r="B1272" s="148" t="s">
        <v>37</v>
      </c>
      <c r="C1272" s="87"/>
      <c r="D1272" s="87"/>
      <c r="E1272" s="87"/>
      <c r="F1272" s="87"/>
      <c r="G1272" s="87"/>
      <c r="H1272" s="87"/>
      <c r="I1272" s="87"/>
      <c r="J1272" s="87"/>
      <c r="K1272" s="87"/>
      <c r="L1272" s="87"/>
      <c r="M1272" s="87"/>
      <c r="N1272" s="87"/>
      <c r="O1272" s="88">
        <f t="shared" si="137"/>
        <v>0</v>
      </c>
    </row>
    <row r="1273" spans="1:15" ht="12.75">
      <c r="A1273" s="262"/>
      <c r="B1273" s="148" t="s">
        <v>111</v>
      </c>
      <c r="C1273" s="87"/>
      <c r="D1273" s="87"/>
      <c r="E1273" s="87"/>
      <c r="F1273" s="87"/>
      <c r="G1273" s="87"/>
      <c r="H1273" s="87"/>
      <c r="I1273" s="87"/>
      <c r="J1273" s="87"/>
      <c r="K1273" s="87"/>
      <c r="L1273" s="87"/>
      <c r="M1273" s="87"/>
      <c r="N1273" s="87"/>
      <c r="O1273" s="88">
        <f t="shared" si="137"/>
        <v>0</v>
      </c>
    </row>
    <row r="1274" spans="1:15" ht="12.75">
      <c r="A1274" s="262"/>
      <c r="B1274" s="148" t="s">
        <v>94</v>
      </c>
      <c r="C1274" s="87"/>
      <c r="D1274" s="87"/>
      <c r="E1274" s="87"/>
      <c r="F1274" s="87"/>
      <c r="G1274" s="87"/>
      <c r="H1274" s="87"/>
      <c r="I1274" s="87"/>
      <c r="J1274" s="87"/>
      <c r="K1274" s="87"/>
      <c r="L1274" s="87"/>
      <c r="M1274" s="87"/>
      <c r="N1274" s="87"/>
      <c r="O1274" s="88">
        <f t="shared" si="137"/>
        <v>0</v>
      </c>
    </row>
    <row r="1275" spans="1:15" ht="12.75">
      <c r="A1275" s="262"/>
      <c r="B1275" s="148" t="s">
        <v>30</v>
      </c>
      <c r="C1275" s="87"/>
      <c r="D1275" s="87"/>
      <c r="E1275" s="87"/>
      <c r="F1275" s="87"/>
      <c r="G1275" s="87"/>
      <c r="H1275" s="87"/>
      <c r="I1275" s="87"/>
      <c r="J1275" s="87"/>
      <c r="K1275" s="87"/>
      <c r="L1275" s="87"/>
      <c r="M1275" s="87"/>
      <c r="N1275" s="87"/>
      <c r="O1275" s="88">
        <f t="shared" si="137"/>
        <v>0</v>
      </c>
    </row>
    <row r="1276" spans="1:15" ht="12.75">
      <c r="A1276" s="262"/>
      <c r="B1276" s="148" t="s">
        <v>82</v>
      </c>
      <c r="C1276" s="87"/>
      <c r="D1276" s="87"/>
      <c r="E1276" s="87"/>
      <c r="F1276" s="87"/>
      <c r="G1276" s="87"/>
      <c r="H1276" s="87"/>
      <c r="I1276" s="87"/>
      <c r="J1276" s="87"/>
      <c r="K1276" s="87"/>
      <c r="L1276" s="87"/>
      <c r="M1276" s="87"/>
      <c r="N1276" s="87"/>
      <c r="O1276" s="88">
        <f t="shared" si="137"/>
        <v>0</v>
      </c>
    </row>
    <row r="1277" spans="1:15" ht="12.75">
      <c r="A1277" s="262"/>
      <c r="B1277" s="148" t="s">
        <v>116</v>
      </c>
      <c r="C1277" s="87"/>
      <c r="D1277" s="87"/>
      <c r="E1277" s="87"/>
      <c r="F1277" s="87"/>
      <c r="G1277" s="87"/>
      <c r="H1277" s="87"/>
      <c r="I1277" s="87"/>
      <c r="J1277" s="87"/>
      <c r="K1277" s="87"/>
      <c r="L1277" s="87"/>
      <c r="M1277" s="87"/>
      <c r="N1277" s="87"/>
      <c r="O1277" s="88">
        <f t="shared" si="137"/>
        <v>0</v>
      </c>
    </row>
    <row r="1278" spans="1:15" ht="12.75">
      <c r="A1278" s="262"/>
      <c r="B1278" s="148" t="s">
        <v>109</v>
      </c>
      <c r="C1278" s="87"/>
      <c r="D1278" s="87"/>
      <c r="E1278" s="87"/>
      <c r="F1278" s="87"/>
      <c r="G1278" s="87"/>
      <c r="H1278" s="87"/>
      <c r="I1278" s="87"/>
      <c r="J1278" s="87"/>
      <c r="K1278" s="87"/>
      <c r="L1278" s="87"/>
      <c r="M1278" s="87"/>
      <c r="N1278" s="87"/>
      <c r="O1278" s="88">
        <f t="shared" si="137"/>
        <v>0</v>
      </c>
    </row>
    <row r="1279" spans="1:15" ht="12.75">
      <c r="A1279" s="262"/>
      <c r="B1279" s="148" t="s">
        <v>65</v>
      </c>
      <c r="C1279" s="87"/>
      <c r="D1279" s="87"/>
      <c r="E1279" s="87"/>
      <c r="F1279" s="87"/>
      <c r="G1279" s="87"/>
      <c r="H1279" s="87"/>
      <c r="I1279" s="87"/>
      <c r="J1279" s="87"/>
      <c r="K1279" s="87"/>
      <c r="L1279" s="87"/>
      <c r="M1279" s="87"/>
      <c r="N1279" s="87"/>
      <c r="O1279" s="88">
        <f t="shared" si="137"/>
        <v>0</v>
      </c>
    </row>
    <row r="1280" spans="1:15" ht="12.75">
      <c r="A1280" s="262"/>
      <c r="B1280" s="148" t="s">
        <v>112</v>
      </c>
      <c r="C1280" s="87"/>
      <c r="D1280" s="87">
        <v>75</v>
      </c>
      <c r="E1280" s="87"/>
      <c r="F1280" s="87"/>
      <c r="G1280" s="87"/>
      <c r="H1280" s="87"/>
      <c r="I1280" s="87"/>
      <c r="J1280" s="87"/>
      <c r="K1280" s="87"/>
      <c r="L1280" s="87"/>
      <c r="M1280" s="87"/>
      <c r="N1280" s="87"/>
      <c r="O1280" s="88">
        <f t="shared" si="137"/>
        <v>75</v>
      </c>
    </row>
    <row r="1281" spans="1:15" ht="12.75">
      <c r="A1281" s="262"/>
      <c r="B1281" s="148" t="s">
        <v>67</v>
      </c>
      <c r="C1281" s="87"/>
      <c r="D1281" s="87"/>
      <c r="E1281" s="87"/>
      <c r="F1281" s="87"/>
      <c r="G1281" s="87"/>
      <c r="H1281" s="87"/>
      <c r="I1281" s="87"/>
      <c r="J1281" s="87"/>
      <c r="K1281" s="87"/>
      <c r="L1281" s="87"/>
      <c r="M1281" s="87"/>
      <c r="N1281" s="87"/>
      <c r="O1281" s="88">
        <f t="shared" si="137"/>
        <v>0</v>
      </c>
    </row>
    <row r="1282" spans="1:15" ht="12.75">
      <c r="A1282" s="262"/>
      <c r="B1282" s="148" t="s">
        <v>34</v>
      </c>
      <c r="C1282" s="87"/>
      <c r="D1282" s="87"/>
      <c r="E1282" s="87"/>
      <c r="F1282" s="87"/>
      <c r="G1282" s="87"/>
      <c r="H1282" s="87"/>
      <c r="I1282" s="87"/>
      <c r="J1282" s="87"/>
      <c r="K1282" s="87"/>
      <c r="L1282" s="87"/>
      <c r="M1282" s="87"/>
      <c r="N1282" s="87"/>
      <c r="O1282" s="88">
        <f aca="true" t="shared" si="142" ref="O1282:O1295">SUM(C1282:N1282)</f>
        <v>0</v>
      </c>
    </row>
    <row r="1283" spans="1:15" ht="12.75">
      <c r="A1283" s="262"/>
      <c r="B1283" s="148" t="s">
        <v>98</v>
      </c>
      <c r="C1283" s="87"/>
      <c r="D1283" s="87"/>
      <c r="E1283" s="87"/>
      <c r="F1283" s="87"/>
      <c r="G1283" s="87"/>
      <c r="H1283" s="87"/>
      <c r="I1283" s="87"/>
      <c r="J1283" s="87"/>
      <c r="K1283" s="87"/>
      <c r="L1283" s="87"/>
      <c r="M1283" s="87"/>
      <c r="N1283" s="87"/>
      <c r="O1283" s="88">
        <f t="shared" si="142"/>
        <v>0</v>
      </c>
    </row>
    <row r="1284" spans="1:15" ht="12.75">
      <c r="A1284" s="262"/>
      <c r="B1284" s="148" t="s">
        <v>68</v>
      </c>
      <c r="C1284" s="87"/>
      <c r="D1284" s="87"/>
      <c r="E1284" s="87"/>
      <c r="F1284" s="87"/>
      <c r="G1284" s="87"/>
      <c r="H1284" s="87"/>
      <c r="I1284" s="87"/>
      <c r="J1284" s="87"/>
      <c r="K1284" s="87"/>
      <c r="L1284" s="87"/>
      <c r="M1284" s="87"/>
      <c r="N1284" s="87"/>
      <c r="O1284" s="88">
        <f t="shared" si="142"/>
        <v>0</v>
      </c>
    </row>
    <row r="1285" spans="1:15" ht="12.75">
      <c r="A1285" s="262"/>
      <c r="B1285" s="148" t="s">
        <v>83</v>
      </c>
      <c r="C1285" s="87">
        <v>180</v>
      </c>
      <c r="D1285" s="87"/>
      <c r="E1285" s="87"/>
      <c r="F1285" s="87"/>
      <c r="G1285" s="87"/>
      <c r="H1285" s="87">
        <v>61</v>
      </c>
      <c r="I1285" s="87"/>
      <c r="J1285" s="87">
        <v>83</v>
      </c>
      <c r="K1285" s="87"/>
      <c r="L1285" s="87">
        <v>73</v>
      </c>
      <c r="M1285" s="87">
        <v>103</v>
      </c>
      <c r="N1285" s="87"/>
      <c r="O1285" s="88">
        <f t="shared" si="142"/>
        <v>500</v>
      </c>
    </row>
    <row r="1286" spans="1:15" ht="12.75">
      <c r="A1286" s="262"/>
      <c r="B1286" s="148" t="s">
        <v>35</v>
      </c>
      <c r="C1286" s="87"/>
      <c r="D1286" s="87"/>
      <c r="E1286" s="87"/>
      <c r="F1286" s="87"/>
      <c r="G1286" s="87"/>
      <c r="H1286" s="87"/>
      <c r="I1286" s="87"/>
      <c r="J1286" s="87"/>
      <c r="K1286" s="87"/>
      <c r="L1286" s="87"/>
      <c r="M1286" s="87"/>
      <c r="N1286" s="87"/>
      <c r="O1286" s="88">
        <f t="shared" si="142"/>
        <v>0</v>
      </c>
    </row>
    <row r="1287" spans="1:15" ht="12.75">
      <c r="A1287" s="262"/>
      <c r="B1287" s="148" t="s">
        <v>100</v>
      </c>
      <c r="C1287" s="87"/>
      <c r="D1287" s="87"/>
      <c r="E1287" s="87"/>
      <c r="F1287" s="87"/>
      <c r="G1287" s="87"/>
      <c r="H1287" s="87"/>
      <c r="I1287" s="87"/>
      <c r="J1287" s="87"/>
      <c r="K1287" s="87"/>
      <c r="L1287" s="87"/>
      <c r="M1287" s="87"/>
      <c r="N1287" s="87"/>
      <c r="O1287" s="88">
        <f t="shared" si="142"/>
        <v>0</v>
      </c>
    </row>
    <row r="1288" spans="1:15" ht="12.75">
      <c r="A1288" s="262"/>
      <c r="B1288" s="148" t="s">
        <v>101</v>
      </c>
      <c r="C1288" s="87"/>
      <c r="D1288" s="87"/>
      <c r="E1288" s="87"/>
      <c r="F1288" s="87"/>
      <c r="G1288" s="87"/>
      <c r="H1288" s="87"/>
      <c r="I1288" s="87"/>
      <c r="J1288" s="87"/>
      <c r="K1288" s="87"/>
      <c r="L1288" s="87"/>
      <c r="M1288" s="87"/>
      <c r="N1288" s="87"/>
      <c r="O1288" s="88">
        <f t="shared" si="142"/>
        <v>0</v>
      </c>
    </row>
    <row r="1289" spans="1:15" ht="12.75">
      <c r="A1289" s="262"/>
      <c r="B1289" s="148" t="s">
        <v>102</v>
      </c>
      <c r="C1289" s="87"/>
      <c r="D1289" s="87"/>
      <c r="E1289" s="87"/>
      <c r="F1289" s="87"/>
      <c r="G1289" s="87"/>
      <c r="H1289" s="87"/>
      <c r="I1289" s="87"/>
      <c r="J1289" s="87"/>
      <c r="K1289" s="87"/>
      <c r="L1289" s="87"/>
      <c r="M1289" s="87"/>
      <c r="N1289" s="87"/>
      <c r="O1289" s="88">
        <f t="shared" si="142"/>
        <v>0</v>
      </c>
    </row>
    <row r="1290" spans="1:15" ht="12.75">
      <c r="A1290" s="262"/>
      <c r="B1290" s="148" t="s">
        <v>80</v>
      </c>
      <c r="C1290" s="87"/>
      <c r="D1290" s="87"/>
      <c r="E1290" s="87"/>
      <c r="F1290" s="87"/>
      <c r="G1290" s="87"/>
      <c r="H1290" s="87"/>
      <c r="I1290" s="87"/>
      <c r="J1290" s="87"/>
      <c r="K1290" s="87"/>
      <c r="L1290" s="87"/>
      <c r="M1290" s="87"/>
      <c r="N1290" s="87"/>
      <c r="O1290" s="88">
        <f t="shared" si="142"/>
        <v>0</v>
      </c>
    </row>
    <row r="1291" spans="1:15" ht="12.75">
      <c r="A1291" s="262"/>
      <c r="B1291" s="148" t="s">
        <v>36</v>
      </c>
      <c r="C1291" s="87">
        <v>43</v>
      </c>
      <c r="D1291" s="87"/>
      <c r="E1291" s="87"/>
      <c r="F1291" s="87"/>
      <c r="G1291" s="87"/>
      <c r="H1291" s="87">
        <v>90</v>
      </c>
      <c r="I1291" s="87">
        <v>571</v>
      </c>
      <c r="J1291" s="87"/>
      <c r="K1291" s="87">
        <v>83</v>
      </c>
      <c r="L1291" s="87">
        <v>390</v>
      </c>
      <c r="M1291" s="87">
        <v>399</v>
      </c>
      <c r="N1291" s="87"/>
      <c r="O1291" s="88">
        <f t="shared" si="142"/>
        <v>1576</v>
      </c>
    </row>
    <row r="1292" spans="1:15" ht="12.75">
      <c r="A1292" s="262"/>
      <c r="B1292" s="148" t="s">
        <v>23</v>
      </c>
      <c r="C1292" s="87"/>
      <c r="D1292" s="87"/>
      <c r="E1292" s="87"/>
      <c r="F1292" s="87"/>
      <c r="G1292" s="87"/>
      <c r="H1292" s="87"/>
      <c r="I1292" s="87"/>
      <c r="J1292" s="87"/>
      <c r="K1292" s="87"/>
      <c r="L1292" s="87"/>
      <c r="M1292" s="87"/>
      <c r="N1292" s="87"/>
      <c r="O1292" s="88">
        <f t="shared" si="142"/>
        <v>0</v>
      </c>
    </row>
    <row r="1293" spans="1:15" ht="13.5" thickBot="1">
      <c r="A1293" s="262"/>
      <c r="B1293" s="149" t="s">
        <v>50</v>
      </c>
      <c r="C1293" s="89"/>
      <c r="D1293" s="89"/>
      <c r="E1293" s="89"/>
      <c r="F1293" s="89"/>
      <c r="G1293" s="89"/>
      <c r="H1293" s="89"/>
      <c r="I1293" s="89"/>
      <c r="J1293" s="89"/>
      <c r="K1293" s="89"/>
      <c r="L1293" s="89"/>
      <c r="M1293" s="89"/>
      <c r="N1293" s="89"/>
      <c r="O1293" s="90">
        <f t="shared" si="142"/>
        <v>0</v>
      </c>
    </row>
    <row r="1294" spans="1:15" ht="13.5" thickBot="1">
      <c r="A1294" s="262"/>
      <c r="B1294" s="141" t="s">
        <v>120</v>
      </c>
      <c r="C1294" s="84">
        <f aca="true" t="shared" si="143" ref="C1294:N1294">SUM(C1295)</f>
        <v>0</v>
      </c>
      <c r="D1294" s="84">
        <f t="shared" si="143"/>
        <v>0</v>
      </c>
      <c r="E1294" s="84">
        <f t="shared" si="143"/>
        <v>0</v>
      </c>
      <c r="F1294" s="84">
        <f t="shared" si="143"/>
        <v>0</v>
      </c>
      <c r="G1294" s="84">
        <f t="shared" si="143"/>
        <v>0</v>
      </c>
      <c r="H1294" s="84">
        <f t="shared" si="143"/>
        <v>0</v>
      </c>
      <c r="I1294" s="84">
        <f t="shared" si="143"/>
        <v>0</v>
      </c>
      <c r="J1294" s="84">
        <f t="shared" si="143"/>
        <v>0</v>
      </c>
      <c r="K1294" s="84">
        <f t="shared" si="143"/>
        <v>0</v>
      </c>
      <c r="L1294" s="84">
        <f t="shared" si="143"/>
        <v>0</v>
      </c>
      <c r="M1294" s="84">
        <f t="shared" si="143"/>
        <v>0</v>
      </c>
      <c r="N1294" s="84">
        <f t="shared" si="143"/>
        <v>0</v>
      </c>
      <c r="O1294" s="84">
        <f t="shared" si="142"/>
        <v>0</v>
      </c>
    </row>
    <row r="1295" spans="1:15" ht="13.5" thickBot="1">
      <c r="A1295" s="263"/>
      <c r="B1295" s="153" t="s">
        <v>26</v>
      </c>
      <c r="C1295" s="93">
        <v>0</v>
      </c>
      <c r="D1295" s="93">
        <v>0</v>
      </c>
      <c r="E1295" s="93">
        <v>0</v>
      </c>
      <c r="F1295" s="93">
        <v>0</v>
      </c>
      <c r="G1295" s="93">
        <v>0</v>
      </c>
      <c r="H1295" s="93">
        <v>0</v>
      </c>
      <c r="I1295" s="93">
        <v>0</v>
      </c>
      <c r="J1295" s="93">
        <v>0</v>
      </c>
      <c r="K1295" s="93">
        <v>0</v>
      </c>
      <c r="L1295" s="93">
        <v>0</v>
      </c>
      <c r="M1295" s="93">
        <v>0</v>
      </c>
      <c r="N1295" s="93">
        <v>0</v>
      </c>
      <c r="O1295" s="94">
        <f t="shared" si="142"/>
        <v>0</v>
      </c>
    </row>
    <row r="1296" spans="1:15" ht="14.25" thickBot="1">
      <c r="A1296" s="264" t="s">
        <v>92</v>
      </c>
      <c r="B1296" s="264"/>
      <c r="C1296" s="264"/>
      <c r="D1296" s="264"/>
      <c r="E1296" s="264"/>
      <c r="F1296" s="264"/>
      <c r="G1296" s="264"/>
      <c r="H1296" s="264"/>
      <c r="I1296" s="264"/>
      <c r="J1296" s="264"/>
      <c r="K1296" s="264"/>
      <c r="L1296" s="264"/>
      <c r="M1296" s="265"/>
      <c r="N1296" s="266"/>
      <c r="O1296" s="265"/>
    </row>
    <row r="1297" spans="1:15" ht="14.25" customHeight="1" thickBot="1">
      <c r="A1297" s="261" t="s">
        <v>121</v>
      </c>
      <c r="B1297" s="140" t="s">
        <v>13</v>
      </c>
      <c r="C1297" s="34">
        <f aca="true" t="shared" si="144" ref="C1297:N1297">C1298+C1311+C1329+C1350+C1384</f>
        <v>3934</v>
      </c>
      <c r="D1297" s="34">
        <f t="shared" si="144"/>
        <v>4364</v>
      </c>
      <c r="E1297" s="34">
        <f t="shared" si="144"/>
        <v>6071</v>
      </c>
      <c r="F1297" s="34">
        <f t="shared" si="144"/>
        <v>6150</v>
      </c>
      <c r="G1297" s="34">
        <f t="shared" si="144"/>
        <v>0</v>
      </c>
      <c r="H1297" s="34">
        <f t="shared" si="144"/>
        <v>7134</v>
      </c>
      <c r="I1297" s="34">
        <f t="shared" si="144"/>
        <v>5309</v>
      </c>
      <c r="J1297" s="34">
        <f t="shared" si="144"/>
        <v>6710</v>
      </c>
      <c r="K1297" s="34">
        <f t="shared" si="144"/>
        <v>7414</v>
      </c>
      <c r="L1297" s="34">
        <f t="shared" si="144"/>
        <v>6278</v>
      </c>
      <c r="M1297" s="34">
        <f t="shared" si="144"/>
        <v>6712</v>
      </c>
      <c r="N1297" s="34">
        <f t="shared" si="144"/>
        <v>7153</v>
      </c>
      <c r="O1297" s="34">
        <f>SUM(C1297:N1297)</f>
        <v>67229</v>
      </c>
    </row>
    <row r="1298" spans="1:15" ht="13.5" customHeight="1" thickBot="1">
      <c r="A1298" s="262"/>
      <c r="B1298" s="141" t="s">
        <v>118</v>
      </c>
      <c r="C1298" s="84">
        <f aca="true" t="shared" si="145" ref="C1298:N1298">SUM(C1299:C1310)</f>
        <v>3723</v>
      </c>
      <c r="D1298" s="84">
        <f t="shared" si="145"/>
        <v>4118</v>
      </c>
      <c r="E1298" s="84">
        <f t="shared" si="145"/>
        <v>5707</v>
      </c>
      <c r="F1298" s="84">
        <f t="shared" si="145"/>
        <v>5751</v>
      </c>
      <c r="G1298" s="84">
        <f t="shared" si="145"/>
        <v>0</v>
      </c>
      <c r="H1298" s="84">
        <f t="shared" si="145"/>
        <v>6548</v>
      </c>
      <c r="I1298" s="84">
        <f t="shared" si="145"/>
        <v>5056</v>
      </c>
      <c r="J1298" s="84">
        <f t="shared" si="145"/>
        <v>5798</v>
      </c>
      <c r="K1298" s="84">
        <f t="shared" si="145"/>
        <v>7003</v>
      </c>
      <c r="L1298" s="84">
        <f t="shared" si="145"/>
        <v>5249</v>
      </c>
      <c r="M1298" s="84">
        <f t="shared" si="145"/>
        <v>6364</v>
      </c>
      <c r="N1298" s="84">
        <f t="shared" si="145"/>
        <v>6489</v>
      </c>
      <c r="O1298" s="84">
        <f>SUM(C1298:N1298)</f>
        <v>61806</v>
      </c>
    </row>
    <row r="1299" spans="1:15" ht="12.75">
      <c r="A1299" s="262"/>
      <c r="B1299" s="142" t="s">
        <v>14</v>
      </c>
      <c r="C1299" s="85">
        <v>1567</v>
      </c>
      <c r="D1299" s="85">
        <v>1556</v>
      </c>
      <c r="E1299" s="85">
        <v>1510</v>
      </c>
      <c r="F1299" s="85">
        <v>2059</v>
      </c>
      <c r="G1299" s="85"/>
      <c r="H1299" s="85">
        <v>2519</v>
      </c>
      <c r="I1299" s="85">
        <v>1770</v>
      </c>
      <c r="J1299" s="85">
        <v>3001</v>
      </c>
      <c r="K1299" s="85">
        <v>2403</v>
      </c>
      <c r="L1299" s="85">
        <v>1910</v>
      </c>
      <c r="M1299" s="85">
        <v>2347</v>
      </c>
      <c r="N1299" s="85">
        <v>2336</v>
      </c>
      <c r="O1299" s="86">
        <f aca="true" t="shared" si="146" ref="O1299:O1367">SUM(C1299:N1299)</f>
        <v>22978</v>
      </c>
    </row>
    <row r="1300" spans="1:15" ht="12.75">
      <c r="A1300" s="262"/>
      <c r="B1300" s="143" t="s">
        <v>51</v>
      </c>
      <c r="C1300" s="87"/>
      <c r="D1300" s="87"/>
      <c r="E1300" s="87"/>
      <c r="F1300" s="87"/>
      <c r="G1300" s="87"/>
      <c r="H1300" s="87"/>
      <c r="I1300" s="87"/>
      <c r="J1300" s="87"/>
      <c r="K1300" s="87">
        <v>274</v>
      </c>
      <c r="L1300" s="87"/>
      <c r="M1300" s="87"/>
      <c r="N1300" s="87"/>
      <c r="O1300" s="88">
        <f t="shared" si="146"/>
        <v>274</v>
      </c>
    </row>
    <row r="1301" spans="1:15" ht="12.75">
      <c r="A1301" s="262"/>
      <c r="B1301" s="143" t="s">
        <v>17</v>
      </c>
      <c r="C1301" s="87">
        <v>284</v>
      </c>
      <c r="D1301" s="87">
        <v>278</v>
      </c>
      <c r="E1301" s="87">
        <v>304</v>
      </c>
      <c r="F1301" s="87">
        <v>418</v>
      </c>
      <c r="G1301" s="87"/>
      <c r="H1301" s="87"/>
      <c r="I1301" s="87"/>
      <c r="J1301" s="87"/>
      <c r="K1301" s="87"/>
      <c r="L1301" s="87"/>
      <c r="M1301" s="87"/>
      <c r="N1301" s="87">
        <v>357</v>
      </c>
      <c r="O1301" s="88">
        <f t="shared" si="146"/>
        <v>1641</v>
      </c>
    </row>
    <row r="1302" spans="1:15" ht="22.5">
      <c r="A1302" s="262"/>
      <c r="B1302" s="144" t="s">
        <v>18</v>
      </c>
      <c r="C1302" s="87">
        <v>353</v>
      </c>
      <c r="D1302" s="87">
        <v>531</v>
      </c>
      <c r="E1302" s="87">
        <v>789</v>
      </c>
      <c r="F1302" s="87"/>
      <c r="G1302" s="87"/>
      <c r="H1302" s="87">
        <v>608</v>
      </c>
      <c r="I1302" s="87"/>
      <c r="J1302" s="87">
        <v>306</v>
      </c>
      <c r="K1302" s="87">
        <v>506</v>
      </c>
      <c r="L1302" s="87">
        <v>478</v>
      </c>
      <c r="M1302" s="87">
        <v>472</v>
      </c>
      <c r="N1302" s="87"/>
      <c r="O1302" s="88">
        <f t="shared" si="146"/>
        <v>4043</v>
      </c>
    </row>
    <row r="1303" spans="1:15" ht="12.75">
      <c r="A1303" s="262"/>
      <c r="B1303" s="144" t="s">
        <v>19</v>
      </c>
      <c r="C1303" s="87"/>
      <c r="D1303" s="87">
        <v>304</v>
      </c>
      <c r="E1303" s="87">
        <v>251</v>
      </c>
      <c r="F1303" s="87">
        <v>599</v>
      </c>
      <c r="G1303" s="87"/>
      <c r="H1303" s="87"/>
      <c r="I1303" s="87">
        <v>664</v>
      </c>
      <c r="J1303" s="87">
        <v>1259</v>
      </c>
      <c r="K1303" s="87">
        <v>1229</v>
      </c>
      <c r="L1303" s="87">
        <v>583</v>
      </c>
      <c r="M1303" s="87">
        <v>961</v>
      </c>
      <c r="N1303" s="87">
        <v>740</v>
      </c>
      <c r="O1303" s="88">
        <f t="shared" si="146"/>
        <v>6590</v>
      </c>
    </row>
    <row r="1304" spans="1:15" ht="12.75">
      <c r="A1304" s="262"/>
      <c r="B1304" s="143" t="s">
        <v>16</v>
      </c>
      <c r="C1304" s="87">
        <v>352</v>
      </c>
      <c r="D1304" s="87">
        <v>476</v>
      </c>
      <c r="E1304" s="87">
        <v>1192</v>
      </c>
      <c r="F1304" s="87">
        <v>763</v>
      </c>
      <c r="G1304" s="87"/>
      <c r="H1304" s="87">
        <v>1086</v>
      </c>
      <c r="I1304" s="87">
        <v>605</v>
      </c>
      <c r="J1304" s="87">
        <v>783</v>
      </c>
      <c r="K1304" s="87">
        <v>1373</v>
      </c>
      <c r="L1304" s="87">
        <v>864</v>
      </c>
      <c r="M1304" s="87">
        <v>1130</v>
      </c>
      <c r="N1304" s="87">
        <v>1342</v>
      </c>
      <c r="O1304" s="88">
        <f t="shared" si="146"/>
        <v>9966</v>
      </c>
    </row>
    <row r="1305" spans="1:15" ht="12.75">
      <c r="A1305" s="262"/>
      <c r="B1305" s="145" t="s">
        <v>15</v>
      </c>
      <c r="C1305" s="89">
        <v>258</v>
      </c>
      <c r="D1305" s="89"/>
      <c r="E1305" s="89"/>
      <c r="F1305" s="89">
        <v>380</v>
      </c>
      <c r="G1305" s="89"/>
      <c r="H1305" s="89"/>
      <c r="I1305" s="89">
        <v>416</v>
      </c>
      <c r="J1305" s="89"/>
      <c r="K1305" s="89"/>
      <c r="L1305" s="89">
        <v>521</v>
      </c>
      <c r="M1305" s="89"/>
      <c r="N1305" s="89"/>
      <c r="O1305" s="90">
        <f t="shared" si="146"/>
        <v>1575</v>
      </c>
    </row>
    <row r="1306" spans="1:15" ht="12.75">
      <c r="A1306" s="262"/>
      <c r="B1306" s="145" t="s">
        <v>81</v>
      </c>
      <c r="C1306" s="89"/>
      <c r="D1306" s="89"/>
      <c r="E1306" s="89"/>
      <c r="F1306" s="89"/>
      <c r="G1306" s="89"/>
      <c r="H1306" s="89"/>
      <c r="I1306" s="89"/>
      <c r="J1306" s="89"/>
      <c r="K1306" s="89"/>
      <c r="L1306" s="89"/>
      <c r="M1306" s="89"/>
      <c r="N1306" s="89"/>
      <c r="O1306" s="90">
        <f t="shared" si="146"/>
        <v>0</v>
      </c>
    </row>
    <row r="1307" spans="1:15" ht="12.75">
      <c r="A1307" s="262"/>
      <c r="B1307" s="145" t="s">
        <v>154</v>
      </c>
      <c r="C1307" s="89"/>
      <c r="D1307" s="89"/>
      <c r="E1307" s="89"/>
      <c r="F1307" s="89"/>
      <c r="G1307" s="89"/>
      <c r="H1307" s="89">
        <v>355</v>
      </c>
      <c r="I1307" s="89"/>
      <c r="J1307" s="89"/>
      <c r="K1307" s="89"/>
      <c r="L1307" s="89"/>
      <c r="M1307" s="89"/>
      <c r="N1307" s="89"/>
      <c r="O1307" s="90"/>
    </row>
    <row r="1308" spans="1:15" ht="12.75">
      <c r="A1308" s="262"/>
      <c r="B1308" s="145" t="s">
        <v>122</v>
      </c>
      <c r="C1308" s="89">
        <v>317</v>
      </c>
      <c r="D1308" s="89">
        <v>291</v>
      </c>
      <c r="E1308" s="89">
        <v>706</v>
      </c>
      <c r="F1308" s="89">
        <v>436</v>
      </c>
      <c r="G1308" s="89"/>
      <c r="H1308" s="89">
        <v>544</v>
      </c>
      <c r="I1308" s="89">
        <v>705</v>
      </c>
      <c r="J1308" s="89">
        <v>449</v>
      </c>
      <c r="K1308" s="89">
        <v>467</v>
      </c>
      <c r="L1308" s="89"/>
      <c r="M1308" s="89">
        <v>885</v>
      </c>
      <c r="N1308" s="89">
        <v>651</v>
      </c>
      <c r="O1308" s="90">
        <f t="shared" si="146"/>
        <v>5451</v>
      </c>
    </row>
    <row r="1309" spans="1:15" ht="12.75">
      <c r="A1309" s="262"/>
      <c r="B1309" s="145" t="s">
        <v>20</v>
      </c>
      <c r="C1309" s="89"/>
      <c r="D1309" s="89"/>
      <c r="E1309" s="89"/>
      <c r="F1309" s="89"/>
      <c r="G1309" s="89"/>
      <c r="H1309" s="89"/>
      <c r="I1309" s="89"/>
      <c r="J1309" s="89"/>
      <c r="K1309" s="89"/>
      <c r="L1309" s="89"/>
      <c r="M1309" s="89"/>
      <c r="N1309" s="89">
        <v>353</v>
      </c>
      <c r="O1309" s="90"/>
    </row>
    <row r="1310" spans="1:15" ht="13.5" thickBot="1">
      <c r="A1310" s="262"/>
      <c r="B1310" s="145" t="s">
        <v>21</v>
      </c>
      <c r="C1310" s="89">
        <v>592</v>
      </c>
      <c r="D1310" s="89">
        <v>682</v>
      </c>
      <c r="E1310" s="89">
        <v>955</v>
      </c>
      <c r="F1310" s="89">
        <v>1096</v>
      </c>
      <c r="G1310" s="89"/>
      <c r="H1310" s="89">
        <v>1436</v>
      </c>
      <c r="I1310" s="89">
        <v>896</v>
      </c>
      <c r="J1310" s="89"/>
      <c r="K1310" s="89">
        <v>751</v>
      </c>
      <c r="L1310" s="89">
        <v>893</v>
      </c>
      <c r="M1310" s="89">
        <v>569</v>
      </c>
      <c r="N1310" s="89">
        <v>710</v>
      </c>
      <c r="O1310" s="90">
        <f t="shared" si="146"/>
        <v>8580</v>
      </c>
    </row>
    <row r="1311" spans="1:15" ht="13.5" thickBot="1">
      <c r="A1311" s="262"/>
      <c r="B1311" s="141" t="s">
        <v>59</v>
      </c>
      <c r="C1311" s="84">
        <f aca="true" t="shared" si="147" ref="C1311:N1311">SUM(C1312:C1328)</f>
        <v>0</v>
      </c>
      <c r="D1311" s="84">
        <f t="shared" si="147"/>
        <v>246</v>
      </c>
      <c r="E1311" s="84">
        <f t="shared" si="147"/>
        <v>364</v>
      </c>
      <c r="F1311" s="84">
        <f t="shared" si="147"/>
        <v>399</v>
      </c>
      <c r="G1311" s="84">
        <f t="shared" si="147"/>
        <v>0</v>
      </c>
      <c r="H1311" s="84">
        <f t="shared" si="147"/>
        <v>586</v>
      </c>
      <c r="I1311" s="84">
        <f t="shared" si="147"/>
        <v>253</v>
      </c>
      <c r="J1311" s="84">
        <f t="shared" si="147"/>
        <v>912</v>
      </c>
      <c r="K1311" s="84">
        <f t="shared" si="147"/>
        <v>411</v>
      </c>
      <c r="L1311" s="84">
        <f t="shared" si="147"/>
        <v>1029</v>
      </c>
      <c r="M1311" s="84">
        <f t="shared" si="147"/>
        <v>0</v>
      </c>
      <c r="N1311" s="84">
        <f t="shared" si="147"/>
        <v>664</v>
      </c>
      <c r="O1311" s="84">
        <f t="shared" si="146"/>
        <v>4864</v>
      </c>
    </row>
    <row r="1312" spans="1:15" ht="12.75">
      <c r="A1312" s="262"/>
      <c r="B1312" s="142" t="s">
        <v>93</v>
      </c>
      <c r="C1312" s="85"/>
      <c r="D1312" s="85"/>
      <c r="E1312" s="85"/>
      <c r="F1312" s="85"/>
      <c r="G1312" s="85"/>
      <c r="H1312" s="85"/>
      <c r="I1312" s="85"/>
      <c r="J1312" s="85"/>
      <c r="K1312" s="85"/>
      <c r="L1312" s="85"/>
      <c r="M1312" s="85"/>
      <c r="N1312" s="85"/>
      <c r="O1312" s="86">
        <f t="shared" si="146"/>
        <v>0</v>
      </c>
    </row>
    <row r="1313" spans="1:15" ht="12.75">
      <c r="A1313" s="262"/>
      <c r="B1313" s="142" t="s">
        <v>126</v>
      </c>
      <c r="C1313" s="85"/>
      <c r="D1313" s="85">
        <v>246</v>
      </c>
      <c r="E1313" s="85"/>
      <c r="F1313" s="85"/>
      <c r="G1313" s="85"/>
      <c r="H1313" s="85"/>
      <c r="I1313" s="85">
        <v>253</v>
      </c>
      <c r="J1313" s="85"/>
      <c r="K1313" s="85"/>
      <c r="L1313" s="85"/>
      <c r="M1313" s="85"/>
      <c r="N1313" s="85"/>
      <c r="O1313" s="86">
        <f t="shared" si="146"/>
        <v>499</v>
      </c>
    </row>
    <row r="1314" spans="1:15" ht="12.75">
      <c r="A1314" s="262"/>
      <c r="B1314" s="142" t="s">
        <v>75</v>
      </c>
      <c r="C1314" s="85"/>
      <c r="D1314" s="85"/>
      <c r="E1314" s="85"/>
      <c r="F1314" s="85"/>
      <c r="G1314" s="85"/>
      <c r="H1314" s="85"/>
      <c r="I1314" s="85"/>
      <c r="J1314" s="85"/>
      <c r="K1314" s="85"/>
      <c r="L1314" s="85"/>
      <c r="M1314" s="85"/>
      <c r="N1314" s="85"/>
      <c r="O1314" s="86">
        <f t="shared" si="146"/>
        <v>0</v>
      </c>
    </row>
    <row r="1315" spans="1:15" ht="12.75">
      <c r="A1315" s="262"/>
      <c r="B1315" s="142" t="s">
        <v>194</v>
      </c>
      <c r="C1315" s="85"/>
      <c r="D1315" s="85"/>
      <c r="E1315" s="85"/>
      <c r="F1315" s="85"/>
      <c r="G1315" s="85"/>
      <c r="H1315" s="85"/>
      <c r="I1315" s="85"/>
      <c r="J1315" s="85"/>
      <c r="K1315" s="85"/>
      <c r="L1315" s="85"/>
      <c r="M1315" s="85"/>
      <c r="N1315" s="85"/>
      <c r="O1315" s="86"/>
    </row>
    <row r="1316" spans="1:15" ht="12.75">
      <c r="A1316" s="262"/>
      <c r="B1316" s="142" t="s">
        <v>127</v>
      </c>
      <c r="C1316" s="85"/>
      <c r="D1316" s="85"/>
      <c r="E1316" s="85"/>
      <c r="F1316" s="85"/>
      <c r="G1316" s="85"/>
      <c r="H1316" s="85"/>
      <c r="I1316" s="85"/>
      <c r="J1316" s="85"/>
      <c r="K1316" s="85"/>
      <c r="L1316" s="85"/>
      <c r="M1316" s="85"/>
      <c r="N1316" s="85">
        <v>664</v>
      </c>
      <c r="O1316" s="86">
        <f t="shared" si="146"/>
        <v>664</v>
      </c>
    </row>
    <row r="1317" spans="1:15" ht="12.75">
      <c r="A1317" s="262"/>
      <c r="B1317" s="142" t="s">
        <v>195</v>
      </c>
      <c r="C1317" s="85"/>
      <c r="D1317" s="85"/>
      <c r="E1317" s="85"/>
      <c r="F1317" s="85"/>
      <c r="G1317" s="85"/>
      <c r="H1317" s="85"/>
      <c r="I1317" s="85"/>
      <c r="J1317" s="85"/>
      <c r="K1317" s="85"/>
      <c r="L1317" s="85">
        <v>494</v>
      </c>
      <c r="M1317" s="85"/>
      <c r="N1317" s="85"/>
      <c r="O1317" s="86"/>
    </row>
    <row r="1318" spans="1:15" ht="12.75">
      <c r="A1318" s="262"/>
      <c r="B1318" s="142" t="s">
        <v>131</v>
      </c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6">
        <f t="shared" si="146"/>
        <v>0</v>
      </c>
    </row>
    <row r="1319" spans="1:15" ht="12.75">
      <c r="A1319" s="262"/>
      <c r="B1319" s="143" t="s">
        <v>77</v>
      </c>
      <c r="C1319" s="87"/>
      <c r="D1319" s="87"/>
      <c r="E1319" s="87"/>
      <c r="F1319" s="87"/>
      <c r="G1319" s="87"/>
      <c r="H1319" s="87"/>
      <c r="I1319" s="87"/>
      <c r="J1319" s="87"/>
      <c r="K1319" s="87"/>
      <c r="L1319" s="87"/>
      <c r="M1319" s="87"/>
      <c r="N1319" s="87"/>
      <c r="O1319" s="88">
        <f t="shared" si="146"/>
        <v>0</v>
      </c>
    </row>
    <row r="1320" spans="1:15" ht="12.75">
      <c r="A1320" s="262"/>
      <c r="B1320" s="143" t="s">
        <v>3</v>
      </c>
      <c r="C1320" s="87"/>
      <c r="D1320" s="87"/>
      <c r="E1320" s="87"/>
      <c r="F1320" s="87"/>
      <c r="G1320" s="87"/>
      <c r="H1320" s="87"/>
      <c r="I1320" s="87"/>
      <c r="J1320" s="87"/>
      <c r="K1320" s="87"/>
      <c r="L1320" s="87"/>
      <c r="M1320" s="87"/>
      <c r="N1320" s="87"/>
      <c r="O1320" s="88">
        <f t="shared" si="146"/>
        <v>0</v>
      </c>
    </row>
    <row r="1321" spans="1:15" ht="22.5">
      <c r="A1321" s="262"/>
      <c r="B1321" s="143" t="s">
        <v>196</v>
      </c>
      <c r="C1321" s="87"/>
      <c r="D1321" s="87"/>
      <c r="E1321" s="87"/>
      <c r="F1321" s="87"/>
      <c r="G1321" s="87"/>
      <c r="H1321" s="87"/>
      <c r="I1321" s="87"/>
      <c r="J1321" s="87">
        <v>229</v>
      </c>
      <c r="K1321" s="87"/>
      <c r="L1321" s="87"/>
      <c r="M1321" s="87"/>
      <c r="N1321" s="87"/>
      <c r="O1321" s="88"/>
    </row>
    <row r="1322" spans="1:15" ht="12.75">
      <c r="A1322" s="262"/>
      <c r="B1322" s="143" t="s">
        <v>76</v>
      </c>
      <c r="C1322" s="87"/>
      <c r="D1322" s="87"/>
      <c r="E1322" s="87"/>
      <c r="F1322" s="87"/>
      <c r="G1322" s="87"/>
      <c r="H1322" s="87"/>
      <c r="I1322" s="87"/>
      <c r="J1322" s="87"/>
      <c r="K1322" s="87"/>
      <c r="L1322" s="87"/>
      <c r="M1322" s="87"/>
      <c r="N1322" s="87"/>
      <c r="O1322" s="88"/>
    </row>
    <row r="1323" spans="1:15" ht="12.75">
      <c r="A1323" s="262"/>
      <c r="B1323" s="143" t="s">
        <v>197</v>
      </c>
      <c r="C1323" s="87"/>
      <c r="D1323" s="87"/>
      <c r="E1323" s="87"/>
      <c r="F1323" s="87">
        <v>399</v>
      </c>
      <c r="G1323" s="87"/>
      <c r="H1323" s="87"/>
      <c r="I1323" s="87"/>
      <c r="J1323" s="87">
        <v>683</v>
      </c>
      <c r="K1323" s="87"/>
      <c r="L1323" s="87"/>
      <c r="M1323" s="87"/>
      <c r="N1323" s="87"/>
      <c r="O1323" s="88"/>
    </row>
    <row r="1324" spans="1:15" ht="12.75">
      <c r="A1324" s="262"/>
      <c r="B1324" s="143" t="s">
        <v>160</v>
      </c>
      <c r="C1324" s="87"/>
      <c r="D1324" s="87"/>
      <c r="E1324" s="87"/>
      <c r="F1324" s="87"/>
      <c r="G1324" s="87"/>
      <c r="H1324" s="87"/>
      <c r="I1324" s="87"/>
      <c r="J1324" s="87"/>
      <c r="K1324" s="87"/>
      <c r="L1324" s="87"/>
      <c r="M1324" s="87"/>
      <c r="N1324" s="87"/>
      <c r="O1324" s="88"/>
    </row>
    <row r="1325" spans="1:15" ht="12.75">
      <c r="A1325" s="262"/>
      <c r="B1325" s="143" t="s">
        <v>124</v>
      </c>
      <c r="C1325" s="87"/>
      <c r="D1325" s="87"/>
      <c r="E1325" s="87">
        <v>364</v>
      </c>
      <c r="F1325" s="87"/>
      <c r="G1325" s="87"/>
      <c r="H1325" s="87">
        <v>586</v>
      </c>
      <c r="I1325" s="87"/>
      <c r="J1325" s="87"/>
      <c r="K1325" s="87"/>
      <c r="L1325" s="87"/>
      <c r="M1325" s="87"/>
      <c r="N1325" s="87"/>
      <c r="O1325" s="88">
        <f t="shared" si="146"/>
        <v>950</v>
      </c>
    </row>
    <row r="1326" spans="1:15" ht="12.75">
      <c r="A1326" s="262"/>
      <c r="B1326" s="189" t="s">
        <v>161</v>
      </c>
      <c r="C1326" s="87"/>
      <c r="D1326" s="87"/>
      <c r="E1326" s="87"/>
      <c r="F1326" s="87"/>
      <c r="G1326" s="87"/>
      <c r="H1326" s="87"/>
      <c r="I1326" s="87"/>
      <c r="J1326" s="87"/>
      <c r="K1326" s="87">
        <v>411</v>
      </c>
      <c r="L1326" s="87">
        <v>535</v>
      </c>
      <c r="M1326" s="87"/>
      <c r="N1326" s="87"/>
      <c r="O1326" s="88"/>
    </row>
    <row r="1327" spans="1:15" ht="12.75">
      <c r="A1327" s="262"/>
      <c r="B1327" s="154" t="s">
        <v>39</v>
      </c>
      <c r="C1327" s="91"/>
      <c r="D1327" s="91"/>
      <c r="E1327" s="91"/>
      <c r="F1327" s="91"/>
      <c r="G1327" s="91"/>
      <c r="H1327" s="91"/>
      <c r="I1327" s="91"/>
      <c r="J1327" s="91"/>
      <c r="K1327" s="91"/>
      <c r="L1327" s="91"/>
      <c r="M1327" s="91"/>
      <c r="N1327" s="91"/>
      <c r="O1327" s="92">
        <f t="shared" si="146"/>
        <v>0</v>
      </c>
    </row>
    <row r="1328" spans="1:15" ht="13.5" thickBot="1">
      <c r="A1328" s="262"/>
      <c r="B1328" s="145" t="s">
        <v>103</v>
      </c>
      <c r="C1328" s="89"/>
      <c r="D1328" s="89"/>
      <c r="E1328" s="89"/>
      <c r="F1328" s="89"/>
      <c r="G1328" s="89"/>
      <c r="H1328" s="89"/>
      <c r="I1328" s="89"/>
      <c r="J1328" s="89"/>
      <c r="K1328" s="89"/>
      <c r="L1328" s="89"/>
      <c r="M1328" s="89"/>
      <c r="N1328" s="89"/>
      <c r="O1328" s="90">
        <f t="shared" si="146"/>
        <v>0</v>
      </c>
    </row>
    <row r="1329" spans="1:15" ht="13.5" thickBot="1">
      <c r="A1329" s="262"/>
      <c r="B1329" s="146" t="s">
        <v>60</v>
      </c>
      <c r="C1329" s="84">
        <f aca="true" t="shared" si="148" ref="C1329:N1329">SUM(C1330:C1333)</f>
        <v>211</v>
      </c>
      <c r="D1329" s="84">
        <f t="shared" si="148"/>
        <v>0</v>
      </c>
      <c r="E1329" s="84">
        <f t="shared" si="148"/>
        <v>0</v>
      </c>
      <c r="F1329" s="84">
        <f t="shared" si="148"/>
        <v>0</v>
      </c>
      <c r="G1329" s="84">
        <f t="shared" si="148"/>
        <v>0</v>
      </c>
      <c r="H1329" s="84">
        <f t="shared" si="148"/>
        <v>0</v>
      </c>
      <c r="I1329" s="84">
        <f t="shared" si="148"/>
        <v>0</v>
      </c>
      <c r="J1329" s="84">
        <f t="shared" si="148"/>
        <v>0</v>
      </c>
      <c r="K1329" s="84">
        <f t="shared" si="148"/>
        <v>0</v>
      </c>
      <c r="L1329" s="84">
        <f t="shared" si="148"/>
        <v>0</v>
      </c>
      <c r="M1329" s="84">
        <f t="shared" si="148"/>
        <v>0</v>
      </c>
      <c r="N1329" s="84">
        <f t="shared" si="148"/>
        <v>0</v>
      </c>
      <c r="O1329" s="84">
        <f t="shared" si="146"/>
        <v>211</v>
      </c>
    </row>
    <row r="1330" spans="1:15" ht="12.75">
      <c r="A1330" s="262"/>
      <c r="B1330" s="147" t="s">
        <v>25</v>
      </c>
      <c r="C1330" s="85"/>
      <c r="D1330" s="85"/>
      <c r="E1330" s="85"/>
      <c r="F1330" s="85"/>
      <c r="G1330" s="85"/>
      <c r="H1330" s="85"/>
      <c r="I1330" s="85"/>
      <c r="J1330" s="85"/>
      <c r="K1330" s="85"/>
      <c r="L1330" s="85"/>
      <c r="M1330" s="85"/>
      <c r="N1330" s="85"/>
      <c r="O1330" s="86">
        <f t="shared" si="146"/>
        <v>0</v>
      </c>
    </row>
    <row r="1331" spans="1:15" ht="12.75">
      <c r="A1331" s="262"/>
      <c r="B1331" s="148" t="s">
        <v>24</v>
      </c>
      <c r="C1331" s="87"/>
      <c r="D1331" s="87"/>
      <c r="E1331" s="87"/>
      <c r="F1331" s="87"/>
      <c r="G1331" s="87"/>
      <c r="H1331" s="87"/>
      <c r="I1331" s="87"/>
      <c r="J1331" s="87"/>
      <c r="K1331" s="87"/>
      <c r="L1331" s="87"/>
      <c r="M1331" s="87"/>
      <c r="N1331" s="87"/>
      <c r="O1331" s="88">
        <f t="shared" si="146"/>
        <v>0</v>
      </c>
    </row>
    <row r="1332" spans="1:15" ht="12.75">
      <c r="A1332" s="262"/>
      <c r="B1332" s="148" t="s">
        <v>114</v>
      </c>
      <c r="C1332" s="87">
        <v>211</v>
      </c>
      <c r="D1332" s="87"/>
      <c r="E1332" s="87"/>
      <c r="F1332" s="87"/>
      <c r="G1332" s="87"/>
      <c r="H1332" s="87"/>
      <c r="I1332" s="87"/>
      <c r="J1332" s="87"/>
      <c r="K1332" s="87"/>
      <c r="L1332" s="87"/>
      <c r="M1332" s="87"/>
      <c r="N1332" s="87"/>
      <c r="O1332" s="88">
        <f t="shared" si="146"/>
        <v>211</v>
      </c>
    </row>
    <row r="1333" spans="1:15" ht="13.5" thickBot="1">
      <c r="A1333" s="262"/>
      <c r="B1333" s="149" t="s">
        <v>110</v>
      </c>
      <c r="C1333" s="89"/>
      <c r="D1333" s="89"/>
      <c r="E1333" s="89"/>
      <c r="F1333" s="89"/>
      <c r="G1333" s="89"/>
      <c r="H1333" s="89"/>
      <c r="I1333" s="89"/>
      <c r="J1333" s="89"/>
      <c r="K1333" s="89"/>
      <c r="L1333" s="89"/>
      <c r="M1333" s="89"/>
      <c r="N1333" s="89"/>
      <c r="O1333" s="90">
        <f t="shared" si="146"/>
        <v>0</v>
      </c>
    </row>
    <row r="1334" spans="1:15" ht="23.25" thickBot="1">
      <c r="A1334" s="262"/>
      <c r="B1334" s="150" t="s">
        <v>61</v>
      </c>
      <c r="C1334" s="84">
        <f aca="true" t="shared" si="149" ref="C1334:N1334">SUM(C1335:C1349)</f>
        <v>0</v>
      </c>
      <c r="D1334" s="84">
        <f t="shared" si="149"/>
        <v>0</v>
      </c>
      <c r="E1334" s="84">
        <f t="shared" si="149"/>
        <v>0</v>
      </c>
      <c r="F1334" s="84">
        <f t="shared" si="149"/>
        <v>0</v>
      </c>
      <c r="G1334" s="84">
        <f t="shared" si="149"/>
        <v>0</v>
      </c>
      <c r="H1334" s="84">
        <f t="shared" si="149"/>
        <v>0</v>
      </c>
      <c r="I1334" s="84">
        <f t="shared" si="149"/>
        <v>0</v>
      </c>
      <c r="J1334" s="84">
        <f t="shared" si="149"/>
        <v>0</v>
      </c>
      <c r="K1334" s="84">
        <f t="shared" si="149"/>
        <v>0</v>
      </c>
      <c r="L1334" s="84">
        <f t="shared" si="149"/>
        <v>0</v>
      </c>
      <c r="M1334" s="84">
        <f t="shared" si="149"/>
        <v>0</v>
      </c>
      <c r="N1334" s="84">
        <f t="shared" si="149"/>
        <v>0</v>
      </c>
      <c r="O1334" s="84">
        <f t="shared" si="146"/>
        <v>0</v>
      </c>
    </row>
    <row r="1335" spans="1:15" ht="12.75">
      <c r="A1335" s="262"/>
      <c r="B1335" s="151" t="s">
        <v>104</v>
      </c>
      <c r="C1335" s="85"/>
      <c r="D1335" s="85"/>
      <c r="E1335" s="85"/>
      <c r="F1335" s="85"/>
      <c r="G1335" s="85"/>
      <c r="H1335" s="85"/>
      <c r="I1335" s="85"/>
      <c r="J1335" s="85"/>
      <c r="K1335" s="85"/>
      <c r="L1335" s="85"/>
      <c r="M1335" s="85"/>
      <c r="N1335" s="85"/>
      <c r="O1335" s="86">
        <f t="shared" si="146"/>
        <v>0</v>
      </c>
    </row>
    <row r="1336" spans="1:15" ht="12.75">
      <c r="A1336" s="262"/>
      <c r="B1336" s="148" t="s">
        <v>107</v>
      </c>
      <c r="C1336" s="87"/>
      <c r="D1336" s="87"/>
      <c r="E1336" s="87"/>
      <c r="F1336" s="87"/>
      <c r="G1336" s="87"/>
      <c r="H1336" s="87"/>
      <c r="I1336" s="87"/>
      <c r="J1336" s="87"/>
      <c r="K1336" s="87"/>
      <c r="L1336" s="87"/>
      <c r="M1336" s="87"/>
      <c r="N1336" s="87"/>
      <c r="O1336" s="88">
        <f t="shared" si="146"/>
        <v>0</v>
      </c>
    </row>
    <row r="1337" spans="1:15" ht="12.75">
      <c r="A1337" s="262"/>
      <c r="B1337" s="148" t="s">
        <v>113</v>
      </c>
      <c r="C1337" s="87"/>
      <c r="D1337" s="87"/>
      <c r="E1337" s="87"/>
      <c r="F1337" s="87"/>
      <c r="G1337" s="87"/>
      <c r="H1337" s="87"/>
      <c r="I1337" s="87"/>
      <c r="J1337" s="87"/>
      <c r="K1337" s="87"/>
      <c r="L1337" s="87"/>
      <c r="M1337" s="87"/>
      <c r="N1337" s="87"/>
      <c r="O1337" s="88">
        <f t="shared" si="146"/>
        <v>0</v>
      </c>
    </row>
    <row r="1338" spans="1:15" ht="12.75">
      <c r="A1338" s="262"/>
      <c r="B1338" s="148" t="s">
        <v>22</v>
      </c>
      <c r="C1338" s="87"/>
      <c r="D1338" s="87"/>
      <c r="E1338" s="87"/>
      <c r="F1338" s="87"/>
      <c r="G1338" s="87"/>
      <c r="H1338" s="87"/>
      <c r="I1338" s="87"/>
      <c r="J1338" s="87"/>
      <c r="K1338" s="87"/>
      <c r="L1338" s="87"/>
      <c r="M1338" s="87"/>
      <c r="N1338" s="87"/>
      <c r="O1338" s="88">
        <f t="shared" si="146"/>
        <v>0</v>
      </c>
    </row>
    <row r="1339" spans="1:15" ht="12.75">
      <c r="A1339" s="262"/>
      <c r="B1339" s="148" t="s">
        <v>74</v>
      </c>
      <c r="C1339" s="87"/>
      <c r="D1339" s="87"/>
      <c r="E1339" s="87"/>
      <c r="F1339" s="87"/>
      <c r="G1339" s="87"/>
      <c r="H1339" s="87"/>
      <c r="I1339" s="87"/>
      <c r="J1339" s="87"/>
      <c r="K1339" s="87"/>
      <c r="L1339" s="87"/>
      <c r="M1339" s="87"/>
      <c r="N1339" s="87"/>
      <c r="O1339" s="88">
        <f t="shared" si="146"/>
        <v>0</v>
      </c>
    </row>
    <row r="1340" spans="1:15" ht="12.75">
      <c r="A1340" s="262"/>
      <c r="B1340" s="148" t="s">
        <v>70</v>
      </c>
      <c r="C1340" s="87"/>
      <c r="D1340" s="87"/>
      <c r="E1340" s="87"/>
      <c r="F1340" s="87"/>
      <c r="G1340" s="87"/>
      <c r="H1340" s="87"/>
      <c r="I1340" s="87"/>
      <c r="J1340" s="87"/>
      <c r="K1340" s="87"/>
      <c r="L1340" s="87"/>
      <c r="M1340" s="87"/>
      <c r="N1340" s="87"/>
      <c r="O1340" s="88">
        <f t="shared" si="146"/>
        <v>0</v>
      </c>
    </row>
    <row r="1341" spans="1:15" ht="12.75">
      <c r="A1341" s="262"/>
      <c r="B1341" s="148" t="s">
        <v>38</v>
      </c>
      <c r="C1341" s="87"/>
      <c r="D1341" s="87"/>
      <c r="E1341" s="87"/>
      <c r="F1341" s="87"/>
      <c r="G1341" s="87"/>
      <c r="H1341" s="87"/>
      <c r="I1341" s="87"/>
      <c r="J1341" s="87"/>
      <c r="K1341" s="87"/>
      <c r="L1341" s="87"/>
      <c r="M1341" s="87"/>
      <c r="N1341" s="87"/>
      <c r="O1341" s="88">
        <f t="shared" si="146"/>
        <v>0</v>
      </c>
    </row>
    <row r="1342" spans="1:15" ht="12.75">
      <c r="A1342" s="262"/>
      <c r="B1342" s="148" t="s">
        <v>69</v>
      </c>
      <c r="C1342" s="87"/>
      <c r="D1342" s="87"/>
      <c r="E1342" s="87"/>
      <c r="F1342" s="87"/>
      <c r="G1342" s="87"/>
      <c r="H1342" s="87"/>
      <c r="I1342" s="87"/>
      <c r="J1342" s="87"/>
      <c r="K1342" s="87"/>
      <c r="L1342" s="87"/>
      <c r="M1342" s="87"/>
      <c r="N1342" s="87"/>
      <c r="O1342" s="88">
        <f t="shared" si="146"/>
        <v>0</v>
      </c>
    </row>
    <row r="1343" spans="1:15" ht="12.75">
      <c r="A1343" s="262"/>
      <c r="B1343" s="148" t="s">
        <v>78</v>
      </c>
      <c r="C1343" s="87"/>
      <c r="D1343" s="87"/>
      <c r="E1343" s="87"/>
      <c r="F1343" s="87"/>
      <c r="G1343" s="87"/>
      <c r="H1343" s="87"/>
      <c r="I1343" s="87"/>
      <c r="J1343" s="87"/>
      <c r="K1343" s="87"/>
      <c r="L1343" s="87"/>
      <c r="M1343" s="87"/>
      <c r="N1343" s="87"/>
      <c r="O1343" s="88">
        <f t="shared" si="146"/>
        <v>0</v>
      </c>
    </row>
    <row r="1344" spans="1:15" ht="22.5">
      <c r="A1344" s="262"/>
      <c r="B1344" s="148" t="s">
        <v>99</v>
      </c>
      <c r="C1344" s="87"/>
      <c r="D1344" s="87"/>
      <c r="E1344" s="87"/>
      <c r="F1344" s="87"/>
      <c r="G1344" s="87"/>
      <c r="H1344" s="87"/>
      <c r="I1344" s="87"/>
      <c r="J1344" s="87"/>
      <c r="K1344" s="87"/>
      <c r="L1344" s="87"/>
      <c r="M1344" s="87"/>
      <c r="N1344" s="87"/>
      <c r="O1344" s="88">
        <f t="shared" si="146"/>
        <v>0</v>
      </c>
    </row>
    <row r="1345" spans="1:15" ht="12.75">
      <c r="A1345" s="262"/>
      <c r="B1345" s="148" t="s">
        <v>79</v>
      </c>
      <c r="C1345" s="87"/>
      <c r="D1345" s="87"/>
      <c r="E1345" s="87"/>
      <c r="F1345" s="87"/>
      <c r="G1345" s="87"/>
      <c r="H1345" s="87"/>
      <c r="I1345" s="87"/>
      <c r="J1345" s="87"/>
      <c r="K1345" s="87"/>
      <c r="L1345" s="87"/>
      <c r="M1345" s="87"/>
      <c r="N1345" s="87"/>
      <c r="O1345" s="88">
        <f t="shared" si="146"/>
        <v>0</v>
      </c>
    </row>
    <row r="1346" spans="1:15" ht="12.75">
      <c r="A1346" s="262"/>
      <c r="B1346" s="148" t="s">
        <v>106</v>
      </c>
      <c r="C1346" s="87"/>
      <c r="D1346" s="87"/>
      <c r="E1346" s="87"/>
      <c r="F1346" s="87"/>
      <c r="G1346" s="87"/>
      <c r="H1346" s="87"/>
      <c r="I1346" s="87"/>
      <c r="J1346" s="87"/>
      <c r="K1346" s="87"/>
      <c r="L1346" s="87"/>
      <c r="M1346" s="87"/>
      <c r="N1346" s="87"/>
      <c r="O1346" s="88">
        <f t="shared" si="146"/>
        <v>0</v>
      </c>
    </row>
    <row r="1347" spans="1:15" ht="12.75">
      <c r="A1347" s="262"/>
      <c r="B1347" s="148" t="s">
        <v>72</v>
      </c>
      <c r="C1347" s="87"/>
      <c r="D1347" s="87"/>
      <c r="E1347" s="87"/>
      <c r="F1347" s="87"/>
      <c r="G1347" s="87"/>
      <c r="H1347" s="87"/>
      <c r="I1347" s="87"/>
      <c r="J1347" s="87"/>
      <c r="K1347" s="87"/>
      <c r="L1347" s="87"/>
      <c r="M1347" s="87"/>
      <c r="N1347" s="87"/>
      <c r="O1347" s="88">
        <f t="shared" si="146"/>
        <v>0</v>
      </c>
    </row>
    <row r="1348" spans="1:15" ht="12.75">
      <c r="A1348" s="262"/>
      <c r="B1348" s="156" t="s">
        <v>97</v>
      </c>
      <c r="C1348" s="89"/>
      <c r="D1348" s="89"/>
      <c r="E1348" s="89"/>
      <c r="F1348" s="89"/>
      <c r="G1348" s="89"/>
      <c r="H1348" s="89"/>
      <c r="I1348" s="89"/>
      <c r="J1348" s="89"/>
      <c r="K1348" s="89"/>
      <c r="L1348" s="89"/>
      <c r="M1348" s="89"/>
      <c r="N1348" s="89"/>
      <c r="O1348" s="88">
        <f t="shared" si="146"/>
        <v>0</v>
      </c>
    </row>
    <row r="1349" spans="1:15" ht="13.5" thickBot="1">
      <c r="A1349" s="262"/>
      <c r="B1349" s="149" t="s">
        <v>132</v>
      </c>
      <c r="C1349" s="89"/>
      <c r="D1349" s="89"/>
      <c r="E1349" s="89"/>
      <c r="F1349" s="89"/>
      <c r="G1349" s="89"/>
      <c r="H1349" s="89"/>
      <c r="I1349" s="89"/>
      <c r="J1349" s="89"/>
      <c r="K1349" s="89"/>
      <c r="L1349" s="89"/>
      <c r="M1349" s="89"/>
      <c r="N1349" s="89"/>
      <c r="O1349" s="90">
        <f t="shared" si="146"/>
        <v>0</v>
      </c>
    </row>
    <row r="1350" spans="1:15" ht="13.5" thickBot="1">
      <c r="A1350" s="262"/>
      <c r="B1350" s="152" t="s">
        <v>119</v>
      </c>
      <c r="C1350" s="84">
        <f aca="true" t="shared" si="150" ref="C1350:N1350">SUM(C1351:C1383)</f>
        <v>0</v>
      </c>
      <c r="D1350" s="84">
        <f t="shared" si="150"/>
        <v>0</v>
      </c>
      <c r="E1350" s="84">
        <f t="shared" si="150"/>
        <v>0</v>
      </c>
      <c r="F1350" s="84">
        <f t="shared" si="150"/>
        <v>0</v>
      </c>
      <c r="G1350" s="84">
        <f t="shared" si="150"/>
        <v>0</v>
      </c>
      <c r="H1350" s="84">
        <f t="shared" si="150"/>
        <v>0</v>
      </c>
      <c r="I1350" s="84">
        <f t="shared" si="150"/>
        <v>0</v>
      </c>
      <c r="J1350" s="84">
        <f t="shared" si="150"/>
        <v>0</v>
      </c>
      <c r="K1350" s="84">
        <f t="shared" si="150"/>
        <v>0</v>
      </c>
      <c r="L1350" s="84">
        <f t="shared" si="150"/>
        <v>0</v>
      </c>
      <c r="M1350" s="84">
        <f t="shared" si="150"/>
        <v>348</v>
      </c>
      <c r="N1350" s="84">
        <f t="shared" si="150"/>
        <v>0</v>
      </c>
      <c r="O1350" s="84">
        <f t="shared" si="146"/>
        <v>348</v>
      </c>
    </row>
    <row r="1351" spans="1:15" ht="12.75">
      <c r="A1351" s="262"/>
      <c r="B1351" s="151" t="s">
        <v>28</v>
      </c>
      <c r="C1351" s="85"/>
      <c r="D1351" s="85"/>
      <c r="E1351" s="85"/>
      <c r="F1351" s="85"/>
      <c r="G1351" s="85"/>
      <c r="H1351" s="85"/>
      <c r="I1351" s="85"/>
      <c r="J1351" s="85"/>
      <c r="K1351" s="85"/>
      <c r="L1351" s="85"/>
      <c r="M1351" s="85"/>
      <c r="N1351" s="85"/>
      <c r="O1351" s="86">
        <f t="shared" si="146"/>
        <v>0</v>
      </c>
    </row>
    <row r="1352" spans="1:15" ht="12.75">
      <c r="A1352" s="262"/>
      <c r="B1352" s="148" t="s">
        <v>4</v>
      </c>
      <c r="C1352" s="87"/>
      <c r="D1352" s="87"/>
      <c r="E1352" s="87"/>
      <c r="F1352" s="87"/>
      <c r="G1352" s="87"/>
      <c r="H1352" s="87"/>
      <c r="I1352" s="87"/>
      <c r="J1352" s="87"/>
      <c r="K1352" s="87"/>
      <c r="L1352" s="87"/>
      <c r="M1352" s="87"/>
      <c r="N1352" s="87"/>
      <c r="O1352" s="88">
        <f t="shared" si="146"/>
        <v>0</v>
      </c>
    </row>
    <row r="1353" spans="1:15" ht="12.75">
      <c r="A1353" s="262"/>
      <c r="B1353" s="148" t="s">
        <v>27</v>
      </c>
      <c r="C1353" s="87"/>
      <c r="D1353" s="87"/>
      <c r="E1353" s="87"/>
      <c r="F1353" s="87"/>
      <c r="G1353" s="87"/>
      <c r="H1353" s="87"/>
      <c r="I1353" s="87"/>
      <c r="J1353" s="87"/>
      <c r="K1353" s="87"/>
      <c r="L1353" s="87"/>
      <c r="M1353" s="87"/>
      <c r="N1353" s="87"/>
      <c r="O1353" s="88">
        <f t="shared" si="146"/>
        <v>0</v>
      </c>
    </row>
    <row r="1354" spans="1:15" ht="12.75">
      <c r="A1354" s="262"/>
      <c r="B1354" s="148" t="s">
        <v>31</v>
      </c>
      <c r="C1354" s="87"/>
      <c r="D1354" s="87"/>
      <c r="E1354" s="87"/>
      <c r="F1354" s="87"/>
      <c r="G1354" s="87"/>
      <c r="H1354" s="87"/>
      <c r="I1354" s="87"/>
      <c r="J1354" s="87"/>
      <c r="K1354" s="87"/>
      <c r="L1354" s="87"/>
      <c r="M1354" s="87">
        <v>348</v>
      </c>
      <c r="N1354" s="87"/>
      <c r="O1354" s="88">
        <f t="shared" si="146"/>
        <v>348</v>
      </c>
    </row>
    <row r="1355" spans="1:15" ht="22.5">
      <c r="A1355" s="262"/>
      <c r="B1355" s="148" t="s">
        <v>96</v>
      </c>
      <c r="C1355" s="87"/>
      <c r="D1355" s="87"/>
      <c r="E1355" s="87"/>
      <c r="F1355" s="87"/>
      <c r="G1355" s="87"/>
      <c r="H1355" s="87"/>
      <c r="I1355" s="87"/>
      <c r="J1355" s="87"/>
      <c r="K1355" s="87"/>
      <c r="L1355" s="87"/>
      <c r="M1355" s="87"/>
      <c r="N1355" s="87"/>
      <c r="O1355" s="88">
        <f t="shared" si="146"/>
        <v>0</v>
      </c>
    </row>
    <row r="1356" spans="1:15" ht="12.75">
      <c r="A1356" s="262"/>
      <c r="B1356" s="148" t="s">
        <v>95</v>
      </c>
      <c r="C1356" s="87"/>
      <c r="D1356" s="87"/>
      <c r="E1356" s="87"/>
      <c r="F1356" s="87"/>
      <c r="G1356" s="87"/>
      <c r="H1356" s="87"/>
      <c r="I1356" s="87"/>
      <c r="J1356" s="87"/>
      <c r="K1356" s="87"/>
      <c r="L1356" s="87"/>
      <c r="M1356" s="87"/>
      <c r="N1356" s="87"/>
      <c r="O1356" s="88">
        <f t="shared" si="146"/>
        <v>0</v>
      </c>
    </row>
    <row r="1357" spans="1:15" ht="12.75">
      <c r="A1357" s="262"/>
      <c r="B1357" s="148" t="s">
        <v>115</v>
      </c>
      <c r="C1357" s="87"/>
      <c r="D1357" s="87"/>
      <c r="E1357" s="87"/>
      <c r="F1357" s="87"/>
      <c r="G1357" s="87"/>
      <c r="H1357" s="87"/>
      <c r="I1357" s="87"/>
      <c r="J1357" s="87"/>
      <c r="K1357" s="87"/>
      <c r="L1357" s="87"/>
      <c r="M1357" s="87"/>
      <c r="N1357" s="87"/>
      <c r="O1357" s="88">
        <f t="shared" si="146"/>
        <v>0</v>
      </c>
    </row>
    <row r="1358" spans="1:15" ht="12.75">
      <c r="A1358" s="262"/>
      <c r="B1358" s="148" t="s">
        <v>32</v>
      </c>
      <c r="C1358" s="87"/>
      <c r="D1358" s="87"/>
      <c r="E1358" s="87"/>
      <c r="F1358" s="87"/>
      <c r="G1358" s="87"/>
      <c r="H1358" s="87"/>
      <c r="I1358" s="87"/>
      <c r="J1358" s="87"/>
      <c r="K1358" s="87"/>
      <c r="L1358" s="87"/>
      <c r="M1358" s="87"/>
      <c r="N1358" s="87"/>
      <c r="O1358" s="88">
        <f t="shared" si="146"/>
        <v>0</v>
      </c>
    </row>
    <row r="1359" spans="1:15" ht="12.75">
      <c r="A1359" s="262"/>
      <c r="B1359" s="148" t="s">
        <v>33</v>
      </c>
      <c r="C1359" s="87"/>
      <c r="D1359" s="87"/>
      <c r="E1359" s="87"/>
      <c r="F1359" s="87"/>
      <c r="G1359" s="87"/>
      <c r="H1359" s="87"/>
      <c r="I1359" s="87"/>
      <c r="J1359" s="87"/>
      <c r="K1359" s="87"/>
      <c r="L1359" s="87"/>
      <c r="M1359" s="87"/>
      <c r="N1359" s="87"/>
      <c r="O1359" s="88">
        <f t="shared" si="146"/>
        <v>0</v>
      </c>
    </row>
    <row r="1360" spans="1:15" ht="12.75">
      <c r="A1360" s="262"/>
      <c r="B1360" s="148" t="s">
        <v>105</v>
      </c>
      <c r="C1360" s="87"/>
      <c r="D1360" s="87"/>
      <c r="E1360" s="87"/>
      <c r="F1360" s="87"/>
      <c r="G1360" s="87"/>
      <c r="H1360" s="87"/>
      <c r="I1360" s="87"/>
      <c r="J1360" s="87"/>
      <c r="K1360" s="87"/>
      <c r="L1360" s="87"/>
      <c r="M1360" s="87"/>
      <c r="N1360" s="87"/>
      <c r="O1360" s="88">
        <f t="shared" si="146"/>
        <v>0</v>
      </c>
    </row>
    <row r="1361" spans="1:15" ht="12.75">
      <c r="A1361" s="262"/>
      <c r="B1361" s="148" t="s">
        <v>29</v>
      </c>
      <c r="C1361" s="87"/>
      <c r="D1361" s="87"/>
      <c r="E1361" s="87"/>
      <c r="F1361" s="87"/>
      <c r="G1361" s="87"/>
      <c r="H1361" s="87"/>
      <c r="I1361" s="87"/>
      <c r="J1361" s="87"/>
      <c r="K1361" s="87"/>
      <c r="L1361" s="87"/>
      <c r="M1361" s="87"/>
      <c r="N1361" s="87"/>
      <c r="O1361" s="88">
        <f t="shared" si="146"/>
        <v>0</v>
      </c>
    </row>
    <row r="1362" spans="1:15" ht="12.75">
      <c r="A1362" s="262"/>
      <c r="B1362" s="148" t="s">
        <v>37</v>
      </c>
      <c r="C1362" s="87"/>
      <c r="D1362" s="87"/>
      <c r="E1362" s="87"/>
      <c r="F1362" s="87"/>
      <c r="G1362" s="87"/>
      <c r="H1362" s="87"/>
      <c r="I1362" s="87"/>
      <c r="J1362" s="87"/>
      <c r="K1362" s="87"/>
      <c r="L1362" s="87"/>
      <c r="M1362" s="87"/>
      <c r="N1362" s="87"/>
      <c r="O1362" s="88">
        <f t="shared" si="146"/>
        <v>0</v>
      </c>
    </row>
    <row r="1363" spans="1:15" ht="12.75">
      <c r="A1363" s="262"/>
      <c r="B1363" s="148" t="s">
        <v>111</v>
      </c>
      <c r="C1363" s="87"/>
      <c r="D1363" s="87"/>
      <c r="E1363" s="87"/>
      <c r="F1363" s="87"/>
      <c r="G1363" s="87"/>
      <c r="H1363" s="87"/>
      <c r="I1363" s="87"/>
      <c r="J1363" s="87"/>
      <c r="K1363" s="87"/>
      <c r="L1363" s="87"/>
      <c r="M1363" s="87"/>
      <c r="N1363" s="87"/>
      <c r="O1363" s="88">
        <f t="shared" si="146"/>
        <v>0</v>
      </c>
    </row>
    <row r="1364" spans="1:15" ht="12.75">
      <c r="A1364" s="262"/>
      <c r="B1364" s="148" t="s">
        <v>94</v>
      </c>
      <c r="C1364" s="87"/>
      <c r="D1364" s="87"/>
      <c r="E1364" s="87"/>
      <c r="F1364" s="87"/>
      <c r="G1364" s="87"/>
      <c r="H1364" s="87"/>
      <c r="I1364" s="87"/>
      <c r="J1364" s="87"/>
      <c r="K1364" s="87"/>
      <c r="L1364" s="87"/>
      <c r="M1364" s="87"/>
      <c r="N1364" s="87"/>
      <c r="O1364" s="88">
        <f t="shared" si="146"/>
        <v>0</v>
      </c>
    </row>
    <row r="1365" spans="1:15" ht="12.75">
      <c r="A1365" s="262"/>
      <c r="B1365" s="148" t="s">
        <v>30</v>
      </c>
      <c r="C1365" s="87"/>
      <c r="D1365" s="87"/>
      <c r="E1365" s="87"/>
      <c r="F1365" s="87"/>
      <c r="G1365" s="87"/>
      <c r="H1365" s="87"/>
      <c r="I1365" s="87"/>
      <c r="J1365" s="87"/>
      <c r="K1365" s="87"/>
      <c r="L1365" s="87"/>
      <c r="M1365" s="87"/>
      <c r="N1365" s="87"/>
      <c r="O1365" s="88">
        <f t="shared" si="146"/>
        <v>0</v>
      </c>
    </row>
    <row r="1366" spans="1:15" ht="12.75">
      <c r="A1366" s="262"/>
      <c r="B1366" s="148" t="s">
        <v>82</v>
      </c>
      <c r="C1366" s="87"/>
      <c r="D1366" s="87"/>
      <c r="E1366" s="87"/>
      <c r="F1366" s="87"/>
      <c r="G1366" s="87"/>
      <c r="H1366" s="87"/>
      <c r="I1366" s="87"/>
      <c r="J1366" s="87"/>
      <c r="K1366" s="87"/>
      <c r="L1366" s="87"/>
      <c r="M1366" s="87"/>
      <c r="N1366" s="87"/>
      <c r="O1366" s="88">
        <f t="shared" si="146"/>
        <v>0</v>
      </c>
    </row>
    <row r="1367" spans="1:15" ht="12.75">
      <c r="A1367" s="262"/>
      <c r="B1367" s="148" t="s">
        <v>116</v>
      </c>
      <c r="C1367" s="87"/>
      <c r="D1367" s="87"/>
      <c r="E1367" s="87"/>
      <c r="F1367" s="87"/>
      <c r="G1367" s="87"/>
      <c r="H1367" s="87"/>
      <c r="I1367" s="87"/>
      <c r="J1367" s="87"/>
      <c r="K1367" s="87"/>
      <c r="L1367" s="87"/>
      <c r="M1367" s="87"/>
      <c r="N1367" s="87"/>
      <c r="O1367" s="88">
        <f t="shared" si="146"/>
        <v>0</v>
      </c>
    </row>
    <row r="1368" spans="1:15" ht="12.75">
      <c r="A1368" s="262"/>
      <c r="B1368" s="148" t="s">
        <v>109</v>
      </c>
      <c r="C1368" s="87"/>
      <c r="D1368" s="87"/>
      <c r="E1368" s="87"/>
      <c r="F1368" s="87"/>
      <c r="G1368" s="87"/>
      <c r="H1368" s="87"/>
      <c r="I1368" s="87"/>
      <c r="J1368" s="87"/>
      <c r="K1368" s="87"/>
      <c r="L1368" s="87"/>
      <c r="M1368" s="87"/>
      <c r="N1368" s="87"/>
      <c r="O1368" s="88">
        <f aca="true" t="shared" si="151" ref="O1368:O1385">SUM(C1368:N1368)</f>
        <v>0</v>
      </c>
    </row>
    <row r="1369" spans="1:15" ht="12.75">
      <c r="A1369" s="262"/>
      <c r="B1369" s="148" t="s">
        <v>65</v>
      </c>
      <c r="C1369" s="87"/>
      <c r="D1369" s="87"/>
      <c r="E1369" s="87"/>
      <c r="F1369" s="87"/>
      <c r="G1369" s="87"/>
      <c r="H1369" s="87"/>
      <c r="I1369" s="87"/>
      <c r="J1369" s="87"/>
      <c r="K1369" s="87"/>
      <c r="L1369" s="87"/>
      <c r="M1369" s="87"/>
      <c r="N1369" s="87"/>
      <c r="O1369" s="88">
        <f t="shared" si="151"/>
        <v>0</v>
      </c>
    </row>
    <row r="1370" spans="1:15" ht="12.75">
      <c r="A1370" s="262"/>
      <c r="B1370" s="148" t="s">
        <v>112</v>
      </c>
      <c r="C1370" s="87"/>
      <c r="D1370" s="87"/>
      <c r="E1370" s="87"/>
      <c r="F1370" s="87"/>
      <c r="G1370" s="87"/>
      <c r="H1370" s="87"/>
      <c r="I1370" s="87"/>
      <c r="J1370" s="87"/>
      <c r="K1370" s="87"/>
      <c r="L1370" s="87"/>
      <c r="M1370" s="87"/>
      <c r="N1370" s="87"/>
      <c r="O1370" s="88">
        <f t="shared" si="151"/>
        <v>0</v>
      </c>
    </row>
    <row r="1371" spans="1:15" ht="12.75">
      <c r="A1371" s="262"/>
      <c r="B1371" s="148" t="s">
        <v>67</v>
      </c>
      <c r="C1371" s="87"/>
      <c r="D1371" s="87"/>
      <c r="E1371" s="87"/>
      <c r="F1371" s="87"/>
      <c r="G1371" s="87"/>
      <c r="H1371" s="87"/>
      <c r="I1371" s="87"/>
      <c r="J1371" s="87"/>
      <c r="K1371" s="87"/>
      <c r="L1371" s="87"/>
      <c r="M1371" s="87"/>
      <c r="N1371" s="87"/>
      <c r="O1371" s="88">
        <f t="shared" si="151"/>
        <v>0</v>
      </c>
    </row>
    <row r="1372" spans="1:15" ht="12.75">
      <c r="A1372" s="262"/>
      <c r="B1372" s="148" t="s">
        <v>34</v>
      </c>
      <c r="C1372" s="87"/>
      <c r="D1372" s="87"/>
      <c r="E1372" s="87"/>
      <c r="F1372" s="87"/>
      <c r="G1372" s="87"/>
      <c r="H1372" s="87"/>
      <c r="I1372" s="87"/>
      <c r="J1372" s="87"/>
      <c r="K1372" s="87"/>
      <c r="L1372" s="87"/>
      <c r="M1372" s="87"/>
      <c r="N1372" s="87"/>
      <c r="O1372" s="88">
        <f t="shared" si="151"/>
        <v>0</v>
      </c>
    </row>
    <row r="1373" spans="1:15" ht="12.75">
      <c r="A1373" s="262"/>
      <c r="B1373" s="148" t="s">
        <v>98</v>
      </c>
      <c r="C1373" s="87"/>
      <c r="D1373" s="87"/>
      <c r="E1373" s="87"/>
      <c r="F1373" s="87"/>
      <c r="G1373" s="87"/>
      <c r="H1373" s="87"/>
      <c r="I1373" s="87"/>
      <c r="J1373" s="87"/>
      <c r="K1373" s="87"/>
      <c r="L1373" s="87"/>
      <c r="M1373" s="87"/>
      <c r="N1373" s="87"/>
      <c r="O1373" s="88">
        <f t="shared" si="151"/>
        <v>0</v>
      </c>
    </row>
    <row r="1374" spans="1:15" ht="12.75">
      <c r="A1374" s="262"/>
      <c r="B1374" s="148" t="s">
        <v>68</v>
      </c>
      <c r="C1374" s="87"/>
      <c r="D1374" s="87"/>
      <c r="E1374" s="87"/>
      <c r="F1374" s="87"/>
      <c r="G1374" s="87"/>
      <c r="H1374" s="87"/>
      <c r="I1374" s="87"/>
      <c r="J1374" s="87"/>
      <c r="K1374" s="87"/>
      <c r="L1374" s="87"/>
      <c r="M1374" s="87"/>
      <c r="N1374" s="87"/>
      <c r="O1374" s="88">
        <f t="shared" si="151"/>
        <v>0</v>
      </c>
    </row>
    <row r="1375" spans="1:15" ht="12.75">
      <c r="A1375" s="262"/>
      <c r="B1375" s="148" t="s">
        <v>83</v>
      </c>
      <c r="C1375" s="87"/>
      <c r="D1375" s="87"/>
      <c r="E1375" s="87"/>
      <c r="F1375" s="87"/>
      <c r="G1375" s="87"/>
      <c r="H1375" s="87"/>
      <c r="I1375" s="87"/>
      <c r="J1375" s="87"/>
      <c r="K1375" s="87"/>
      <c r="L1375" s="87"/>
      <c r="M1375" s="87"/>
      <c r="N1375" s="87"/>
      <c r="O1375" s="88">
        <f t="shared" si="151"/>
        <v>0</v>
      </c>
    </row>
    <row r="1376" spans="1:15" ht="12.75">
      <c r="A1376" s="262"/>
      <c r="B1376" s="148" t="s">
        <v>35</v>
      </c>
      <c r="C1376" s="87"/>
      <c r="D1376" s="87"/>
      <c r="E1376" s="87"/>
      <c r="F1376" s="87"/>
      <c r="G1376" s="87"/>
      <c r="H1376" s="87"/>
      <c r="I1376" s="87"/>
      <c r="J1376" s="87"/>
      <c r="K1376" s="87"/>
      <c r="L1376" s="87"/>
      <c r="M1376" s="87"/>
      <c r="N1376" s="87"/>
      <c r="O1376" s="88">
        <f t="shared" si="151"/>
        <v>0</v>
      </c>
    </row>
    <row r="1377" spans="1:15" ht="12.75">
      <c r="A1377" s="262"/>
      <c r="B1377" s="148" t="s">
        <v>100</v>
      </c>
      <c r="C1377" s="87"/>
      <c r="D1377" s="87"/>
      <c r="E1377" s="87"/>
      <c r="F1377" s="87"/>
      <c r="G1377" s="87"/>
      <c r="H1377" s="87"/>
      <c r="I1377" s="87"/>
      <c r="J1377" s="87"/>
      <c r="K1377" s="87"/>
      <c r="L1377" s="87"/>
      <c r="M1377" s="87"/>
      <c r="N1377" s="87"/>
      <c r="O1377" s="88">
        <f t="shared" si="151"/>
        <v>0</v>
      </c>
    </row>
    <row r="1378" spans="1:15" ht="12.75">
      <c r="A1378" s="262"/>
      <c r="B1378" s="148" t="s">
        <v>101</v>
      </c>
      <c r="C1378" s="87"/>
      <c r="D1378" s="87"/>
      <c r="E1378" s="87"/>
      <c r="F1378" s="87"/>
      <c r="G1378" s="87"/>
      <c r="H1378" s="87"/>
      <c r="I1378" s="87"/>
      <c r="J1378" s="87"/>
      <c r="K1378" s="87"/>
      <c r="L1378" s="87"/>
      <c r="M1378" s="87"/>
      <c r="N1378" s="87"/>
      <c r="O1378" s="88">
        <f t="shared" si="151"/>
        <v>0</v>
      </c>
    </row>
    <row r="1379" spans="1:15" ht="12.75">
      <c r="A1379" s="262"/>
      <c r="B1379" s="148" t="s">
        <v>102</v>
      </c>
      <c r="C1379" s="87"/>
      <c r="D1379" s="87"/>
      <c r="E1379" s="87"/>
      <c r="F1379" s="87"/>
      <c r="G1379" s="87"/>
      <c r="H1379" s="87"/>
      <c r="I1379" s="87"/>
      <c r="J1379" s="87"/>
      <c r="K1379" s="87"/>
      <c r="L1379" s="87"/>
      <c r="M1379" s="87"/>
      <c r="N1379" s="87"/>
      <c r="O1379" s="88">
        <f t="shared" si="151"/>
        <v>0</v>
      </c>
    </row>
    <row r="1380" spans="1:15" ht="12.75">
      <c r="A1380" s="262"/>
      <c r="B1380" s="148" t="s">
        <v>80</v>
      </c>
      <c r="C1380" s="87"/>
      <c r="D1380" s="87"/>
      <c r="E1380" s="87"/>
      <c r="F1380" s="87"/>
      <c r="G1380" s="87"/>
      <c r="H1380" s="87"/>
      <c r="I1380" s="87"/>
      <c r="J1380" s="87"/>
      <c r="K1380" s="87"/>
      <c r="L1380" s="87"/>
      <c r="M1380" s="87"/>
      <c r="N1380" s="87"/>
      <c r="O1380" s="88">
        <f t="shared" si="151"/>
        <v>0</v>
      </c>
    </row>
    <row r="1381" spans="1:15" ht="12.75">
      <c r="A1381" s="262"/>
      <c r="B1381" s="148" t="s">
        <v>36</v>
      </c>
      <c r="C1381" s="87"/>
      <c r="D1381" s="87"/>
      <c r="E1381" s="87"/>
      <c r="F1381" s="87"/>
      <c r="G1381" s="87"/>
      <c r="H1381" s="87"/>
      <c r="I1381" s="87"/>
      <c r="J1381" s="87"/>
      <c r="K1381" s="87"/>
      <c r="L1381" s="87"/>
      <c r="M1381" s="87"/>
      <c r="N1381" s="87"/>
      <c r="O1381" s="88">
        <f t="shared" si="151"/>
        <v>0</v>
      </c>
    </row>
    <row r="1382" spans="1:15" ht="12.75">
      <c r="A1382" s="262"/>
      <c r="B1382" s="148" t="s">
        <v>23</v>
      </c>
      <c r="C1382" s="87"/>
      <c r="D1382" s="87"/>
      <c r="E1382" s="87"/>
      <c r="F1382" s="87"/>
      <c r="G1382" s="87"/>
      <c r="H1382" s="87"/>
      <c r="I1382" s="87"/>
      <c r="J1382" s="87"/>
      <c r="K1382" s="87"/>
      <c r="L1382" s="87"/>
      <c r="M1382" s="87"/>
      <c r="N1382" s="87"/>
      <c r="O1382" s="88">
        <f t="shared" si="151"/>
        <v>0</v>
      </c>
    </row>
    <row r="1383" spans="1:15" ht="13.5" thickBot="1">
      <c r="A1383" s="262"/>
      <c r="B1383" s="149" t="s">
        <v>50</v>
      </c>
      <c r="C1383" s="89"/>
      <c r="D1383" s="89"/>
      <c r="E1383" s="89"/>
      <c r="F1383" s="89"/>
      <c r="G1383" s="89"/>
      <c r="H1383" s="89"/>
      <c r="I1383" s="89"/>
      <c r="J1383" s="89"/>
      <c r="K1383" s="89"/>
      <c r="L1383" s="89"/>
      <c r="M1383" s="89"/>
      <c r="N1383" s="89"/>
      <c r="O1383" s="90">
        <f t="shared" si="151"/>
        <v>0</v>
      </c>
    </row>
    <row r="1384" spans="1:15" ht="13.5" thickBot="1">
      <c r="A1384" s="262"/>
      <c r="B1384" s="141" t="s">
        <v>120</v>
      </c>
      <c r="C1384" s="84">
        <f aca="true" t="shared" si="152" ref="C1384:N1384">SUM(C1385)</f>
        <v>0</v>
      </c>
      <c r="D1384" s="84">
        <f t="shared" si="152"/>
        <v>0</v>
      </c>
      <c r="E1384" s="84">
        <f t="shared" si="152"/>
        <v>0</v>
      </c>
      <c r="F1384" s="84">
        <f t="shared" si="152"/>
        <v>0</v>
      </c>
      <c r="G1384" s="84">
        <f t="shared" si="152"/>
        <v>0</v>
      </c>
      <c r="H1384" s="84">
        <f t="shared" si="152"/>
        <v>0</v>
      </c>
      <c r="I1384" s="84">
        <f t="shared" si="152"/>
        <v>0</v>
      </c>
      <c r="J1384" s="84">
        <f t="shared" si="152"/>
        <v>0</v>
      </c>
      <c r="K1384" s="84">
        <f t="shared" si="152"/>
        <v>0</v>
      </c>
      <c r="L1384" s="84">
        <f t="shared" si="152"/>
        <v>0</v>
      </c>
      <c r="M1384" s="84">
        <f t="shared" si="152"/>
        <v>0</v>
      </c>
      <c r="N1384" s="84">
        <f t="shared" si="152"/>
        <v>0</v>
      </c>
      <c r="O1384" s="84">
        <f t="shared" si="151"/>
        <v>0</v>
      </c>
    </row>
    <row r="1385" spans="1:15" ht="13.5" thickBot="1">
      <c r="A1385" s="263"/>
      <c r="B1385" s="153" t="s">
        <v>26</v>
      </c>
      <c r="C1385" s="93"/>
      <c r="D1385" s="93"/>
      <c r="E1385" s="93"/>
      <c r="F1385" s="93"/>
      <c r="G1385" s="93"/>
      <c r="H1385" s="93"/>
      <c r="I1385" s="93"/>
      <c r="J1385" s="93"/>
      <c r="K1385" s="93"/>
      <c r="L1385" s="93"/>
      <c r="M1385" s="93"/>
      <c r="N1385" s="93"/>
      <c r="O1385" s="94">
        <f t="shared" si="151"/>
        <v>0</v>
      </c>
    </row>
    <row r="1386" spans="1:15" ht="14.25" thickBot="1">
      <c r="A1386" s="264" t="s">
        <v>145</v>
      </c>
      <c r="B1386" s="264"/>
      <c r="C1386" s="264"/>
      <c r="D1386" s="264"/>
      <c r="E1386" s="264"/>
      <c r="F1386" s="264"/>
      <c r="G1386" s="264"/>
      <c r="H1386" s="264"/>
      <c r="I1386" s="264"/>
      <c r="J1386" s="264"/>
      <c r="K1386" s="264"/>
      <c r="L1386" s="264"/>
      <c r="M1386" s="265"/>
      <c r="N1386" s="266"/>
      <c r="O1386" s="265"/>
    </row>
    <row r="1387" spans="1:15" ht="14.25" customHeight="1" thickBot="1">
      <c r="A1387" s="261" t="s">
        <v>121</v>
      </c>
      <c r="B1387" s="140" t="s">
        <v>13</v>
      </c>
      <c r="C1387" s="34">
        <f aca="true" t="shared" si="153" ref="C1387:N1387">C1388+C1400+C1412+C1433+C1467</f>
        <v>27</v>
      </c>
      <c r="D1387" s="34">
        <f t="shared" si="153"/>
        <v>1</v>
      </c>
      <c r="E1387" s="34">
        <f t="shared" si="153"/>
        <v>32</v>
      </c>
      <c r="F1387" s="34">
        <f t="shared" si="153"/>
        <v>15</v>
      </c>
      <c r="G1387" s="34">
        <f t="shared" si="153"/>
        <v>0</v>
      </c>
      <c r="H1387" s="34">
        <f t="shared" si="153"/>
        <v>7</v>
      </c>
      <c r="I1387" s="34">
        <f t="shared" si="153"/>
        <v>44</v>
      </c>
      <c r="J1387" s="34">
        <f t="shared" si="153"/>
        <v>67</v>
      </c>
      <c r="K1387" s="34">
        <f t="shared" si="153"/>
        <v>0</v>
      </c>
      <c r="L1387" s="34">
        <f t="shared" si="153"/>
        <v>79</v>
      </c>
      <c r="M1387" s="34">
        <f t="shared" si="153"/>
        <v>0</v>
      </c>
      <c r="N1387" s="34">
        <f t="shared" si="153"/>
        <v>4</v>
      </c>
      <c r="O1387" s="34">
        <f>SUM(C1387:N1387)</f>
        <v>276</v>
      </c>
    </row>
    <row r="1388" spans="1:15" ht="13.5" customHeight="1" thickBot="1">
      <c r="A1388" s="262"/>
      <c r="B1388" s="141" t="s">
        <v>118</v>
      </c>
      <c r="C1388" s="84">
        <f aca="true" t="shared" si="154" ref="C1388:N1388">SUM(C1389:C1399)</f>
        <v>25</v>
      </c>
      <c r="D1388" s="84">
        <f t="shared" si="154"/>
        <v>0</v>
      </c>
      <c r="E1388" s="84">
        <f t="shared" si="154"/>
        <v>32</v>
      </c>
      <c r="F1388" s="84">
        <f t="shared" si="154"/>
        <v>15</v>
      </c>
      <c r="G1388" s="84">
        <f t="shared" si="154"/>
        <v>0</v>
      </c>
      <c r="H1388" s="84">
        <f t="shared" si="154"/>
        <v>6</v>
      </c>
      <c r="I1388" s="84">
        <f t="shared" si="154"/>
        <v>34</v>
      </c>
      <c r="J1388" s="84">
        <f t="shared" si="154"/>
        <v>39</v>
      </c>
      <c r="K1388" s="84">
        <f t="shared" si="154"/>
        <v>0</v>
      </c>
      <c r="L1388" s="84">
        <f t="shared" si="154"/>
        <v>79</v>
      </c>
      <c r="M1388" s="84">
        <f t="shared" si="154"/>
        <v>0</v>
      </c>
      <c r="N1388" s="84">
        <f t="shared" si="154"/>
        <v>4</v>
      </c>
      <c r="O1388" s="84">
        <f>SUM(C1388:N1388)</f>
        <v>234</v>
      </c>
    </row>
    <row r="1389" spans="1:15" ht="12.75">
      <c r="A1389" s="262"/>
      <c r="B1389" s="142" t="s">
        <v>14</v>
      </c>
      <c r="C1389" s="85"/>
      <c r="D1389" s="85"/>
      <c r="E1389" s="85"/>
      <c r="F1389" s="85"/>
      <c r="G1389" s="85"/>
      <c r="H1389" s="85"/>
      <c r="I1389" s="85"/>
      <c r="J1389" s="85"/>
      <c r="K1389" s="85"/>
      <c r="L1389" s="85"/>
      <c r="M1389" s="85"/>
      <c r="N1389" s="85"/>
      <c r="O1389" s="86">
        <f aca="true" t="shared" si="155" ref="O1389:O1396">SUM(C1389:N1389)</f>
        <v>0</v>
      </c>
    </row>
    <row r="1390" spans="1:15" ht="12.75">
      <c r="A1390" s="262"/>
      <c r="B1390" s="143" t="s">
        <v>51</v>
      </c>
      <c r="C1390" s="87"/>
      <c r="D1390" s="87"/>
      <c r="E1390" s="87"/>
      <c r="F1390" s="87"/>
      <c r="G1390" s="87"/>
      <c r="H1390" s="87"/>
      <c r="I1390" s="87"/>
      <c r="J1390" s="87"/>
      <c r="K1390" s="87"/>
      <c r="L1390" s="87"/>
      <c r="M1390" s="87"/>
      <c r="N1390" s="87"/>
      <c r="O1390" s="88">
        <f t="shared" si="155"/>
        <v>0</v>
      </c>
    </row>
    <row r="1391" spans="1:15" ht="12.75">
      <c r="A1391" s="262"/>
      <c r="B1391" s="143" t="s">
        <v>17</v>
      </c>
      <c r="C1391" s="87"/>
      <c r="D1391" s="87"/>
      <c r="E1391" s="87">
        <v>3</v>
      </c>
      <c r="F1391" s="87"/>
      <c r="G1391" s="87"/>
      <c r="H1391" s="87"/>
      <c r="I1391" s="87"/>
      <c r="J1391" s="87">
        <v>4</v>
      </c>
      <c r="K1391" s="87"/>
      <c r="L1391" s="87"/>
      <c r="M1391" s="87"/>
      <c r="N1391" s="87">
        <v>4</v>
      </c>
      <c r="O1391" s="88">
        <f t="shared" si="155"/>
        <v>11</v>
      </c>
    </row>
    <row r="1392" spans="1:15" ht="22.5">
      <c r="A1392" s="262"/>
      <c r="B1392" s="144" t="s">
        <v>18</v>
      </c>
      <c r="C1392" s="87"/>
      <c r="D1392" s="87"/>
      <c r="E1392" s="87"/>
      <c r="F1392" s="87"/>
      <c r="G1392" s="87"/>
      <c r="H1392" s="87"/>
      <c r="I1392" s="87"/>
      <c r="J1392" s="87"/>
      <c r="K1392" s="87"/>
      <c r="L1392" s="87"/>
      <c r="M1392" s="87"/>
      <c r="N1392" s="87"/>
      <c r="O1392" s="88">
        <f t="shared" si="155"/>
        <v>0</v>
      </c>
    </row>
    <row r="1393" spans="1:15" ht="12.75">
      <c r="A1393" s="262"/>
      <c r="B1393" s="144" t="s">
        <v>19</v>
      </c>
      <c r="C1393" s="87"/>
      <c r="D1393" s="87"/>
      <c r="E1393" s="87"/>
      <c r="F1393" s="87"/>
      <c r="G1393" s="87"/>
      <c r="H1393" s="87"/>
      <c r="I1393" s="87"/>
      <c r="J1393" s="87"/>
      <c r="K1393" s="87"/>
      <c r="L1393" s="87"/>
      <c r="M1393" s="87"/>
      <c r="N1393" s="87"/>
      <c r="O1393" s="88">
        <f t="shared" si="155"/>
        <v>0</v>
      </c>
    </row>
    <row r="1394" spans="1:15" ht="12.75">
      <c r="A1394" s="262"/>
      <c r="B1394" s="143" t="s">
        <v>16</v>
      </c>
      <c r="C1394" s="87">
        <v>7</v>
      </c>
      <c r="D1394" s="87"/>
      <c r="E1394" s="87">
        <v>7</v>
      </c>
      <c r="F1394" s="87"/>
      <c r="G1394" s="87"/>
      <c r="H1394" s="87"/>
      <c r="I1394" s="87"/>
      <c r="J1394" s="87">
        <v>24</v>
      </c>
      <c r="K1394" s="87"/>
      <c r="L1394" s="87">
        <v>11</v>
      </c>
      <c r="M1394" s="87"/>
      <c r="N1394" s="87"/>
      <c r="O1394" s="88">
        <f t="shared" si="155"/>
        <v>49</v>
      </c>
    </row>
    <row r="1395" spans="1:15" ht="12.75">
      <c r="A1395" s="262"/>
      <c r="B1395" s="145" t="s">
        <v>15</v>
      </c>
      <c r="C1395" s="89"/>
      <c r="D1395" s="89"/>
      <c r="E1395" s="89">
        <v>22</v>
      </c>
      <c r="F1395" s="89"/>
      <c r="G1395" s="89"/>
      <c r="H1395" s="89">
        <v>6</v>
      </c>
      <c r="I1395" s="89">
        <v>34</v>
      </c>
      <c r="J1395" s="89">
        <v>11</v>
      </c>
      <c r="K1395" s="89"/>
      <c r="L1395" s="89">
        <v>68</v>
      </c>
      <c r="M1395" s="89"/>
      <c r="N1395" s="89"/>
      <c r="O1395" s="90">
        <f t="shared" si="155"/>
        <v>141</v>
      </c>
    </row>
    <row r="1396" spans="1:15" ht="12.75">
      <c r="A1396" s="262"/>
      <c r="B1396" s="145" t="s">
        <v>81</v>
      </c>
      <c r="C1396" s="89"/>
      <c r="D1396" s="89"/>
      <c r="E1396" s="89"/>
      <c r="F1396" s="89"/>
      <c r="G1396" s="89"/>
      <c r="H1396" s="89"/>
      <c r="I1396" s="89"/>
      <c r="J1396" s="89"/>
      <c r="K1396" s="89"/>
      <c r="L1396" s="89"/>
      <c r="M1396" s="89"/>
      <c r="N1396" s="89"/>
      <c r="O1396" s="90">
        <f t="shared" si="155"/>
        <v>0</v>
      </c>
    </row>
    <row r="1397" spans="1:15" ht="12.75">
      <c r="A1397" s="262"/>
      <c r="B1397" s="145" t="s">
        <v>20</v>
      </c>
      <c r="C1397" s="89">
        <v>18</v>
      </c>
      <c r="D1397" s="89"/>
      <c r="E1397" s="89"/>
      <c r="F1397" s="89"/>
      <c r="G1397" s="89"/>
      <c r="H1397" s="89"/>
      <c r="I1397" s="89"/>
      <c r="J1397" s="89"/>
      <c r="K1397" s="89"/>
      <c r="L1397" s="89"/>
      <c r="M1397" s="89"/>
      <c r="N1397" s="89"/>
      <c r="O1397" s="90"/>
    </row>
    <row r="1398" spans="1:15" ht="12.75">
      <c r="A1398" s="262"/>
      <c r="B1398" s="145" t="s">
        <v>122</v>
      </c>
      <c r="C1398" s="89"/>
      <c r="D1398" s="89"/>
      <c r="E1398" s="89"/>
      <c r="F1398" s="89">
        <v>15</v>
      </c>
      <c r="G1398" s="89"/>
      <c r="H1398" s="89"/>
      <c r="I1398" s="89"/>
      <c r="J1398" s="89"/>
      <c r="K1398" s="89"/>
      <c r="L1398" s="89"/>
      <c r="M1398" s="89"/>
      <c r="N1398" s="89"/>
      <c r="O1398" s="90">
        <f aca="true" t="shared" si="156" ref="O1398:O1462">SUM(C1398:N1398)</f>
        <v>15</v>
      </c>
    </row>
    <row r="1399" spans="1:15" ht="13.5" thickBot="1">
      <c r="A1399" s="262"/>
      <c r="B1399" s="145" t="s">
        <v>21</v>
      </c>
      <c r="C1399" s="89"/>
      <c r="D1399" s="89"/>
      <c r="E1399" s="89"/>
      <c r="F1399" s="89"/>
      <c r="G1399" s="89"/>
      <c r="H1399" s="89"/>
      <c r="I1399" s="89"/>
      <c r="J1399" s="89"/>
      <c r="K1399" s="89"/>
      <c r="L1399" s="89"/>
      <c r="M1399" s="89"/>
      <c r="N1399" s="89"/>
      <c r="O1399" s="90">
        <f t="shared" si="156"/>
        <v>0</v>
      </c>
    </row>
    <row r="1400" spans="1:15" ht="13.5" thickBot="1">
      <c r="A1400" s="262"/>
      <c r="B1400" s="141" t="s">
        <v>59</v>
      </c>
      <c r="C1400" s="84">
        <f aca="true" t="shared" si="157" ref="C1400:N1400">SUM(C1401:C1411)</f>
        <v>2</v>
      </c>
      <c r="D1400" s="84">
        <f t="shared" si="157"/>
        <v>1</v>
      </c>
      <c r="E1400" s="84">
        <f t="shared" si="157"/>
        <v>0</v>
      </c>
      <c r="F1400" s="84">
        <f t="shared" si="157"/>
        <v>0</v>
      </c>
      <c r="G1400" s="84">
        <f t="shared" si="157"/>
        <v>0</v>
      </c>
      <c r="H1400" s="84">
        <f t="shared" si="157"/>
        <v>1</v>
      </c>
      <c r="I1400" s="84">
        <f t="shared" si="157"/>
        <v>10</v>
      </c>
      <c r="J1400" s="84">
        <f t="shared" si="157"/>
        <v>28</v>
      </c>
      <c r="K1400" s="84">
        <f t="shared" si="157"/>
        <v>0</v>
      </c>
      <c r="L1400" s="84">
        <f t="shared" si="157"/>
        <v>0</v>
      </c>
      <c r="M1400" s="84">
        <f t="shared" si="157"/>
        <v>0</v>
      </c>
      <c r="N1400" s="84">
        <f t="shared" si="157"/>
        <v>0</v>
      </c>
      <c r="O1400" s="84">
        <f t="shared" si="156"/>
        <v>42</v>
      </c>
    </row>
    <row r="1401" spans="1:15" ht="12.75">
      <c r="A1401" s="262"/>
      <c r="B1401" s="142" t="s">
        <v>93</v>
      </c>
      <c r="C1401" s="85"/>
      <c r="D1401" s="85"/>
      <c r="E1401" s="85"/>
      <c r="F1401" s="85"/>
      <c r="G1401" s="85"/>
      <c r="H1401" s="85"/>
      <c r="I1401" s="85"/>
      <c r="J1401" s="85"/>
      <c r="K1401" s="85"/>
      <c r="L1401" s="85"/>
      <c r="M1401" s="85"/>
      <c r="N1401" s="85"/>
      <c r="O1401" s="86">
        <f t="shared" si="156"/>
        <v>0</v>
      </c>
    </row>
    <row r="1402" spans="1:15" ht="12.75">
      <c r="A1402" s="262"/>
      <c r="B1402" s="142" t="s">
        <v>126</v>
      </c>
      <c r="C1402" s="85"/>
      <c r="D1402" s="85"/>
      <c r="E1402" s="85"/>
      <c r="F1402" s="85"/>
      <c r="G1402" s="85"/>
      <c r="H1402" s="85"/>
      <c r="I1402" s="85"/>
      <c r="J1402" s="85"/>
      <c r="K1402" s="85"/>
      <c r="L1402" s="85"/>
      <c r="M1402" s="85"/>
      <c r="N1402" s="85"/>
      <c r="O1402" s="86">
        <f t="shared" si="156"/>
        <v>0</v>
      </c>
    </row>
    <row r="1403" spans="1:15" ht="12.75">
      <c r="A1403" s="262"/>
      <c r="B1403" s="142" t="s">
        <v>75</v>
      </c>
      <c r="C1403" s="85"/>
      <c r="D1403" s="85"/>
      <c r="E1403" s="85"/>
      <c r="F1403" s="85"/>
      <c r="G1403" s="85"/>
      <c r="H1403" s="85"/>
      <c r="I1403" s="85"/>
      <c r="J1403" s="85"/>
      <c r="K1403" s="85"/>
      <c r="L1403" s="85"/>
      <c r="M1403" s="85"/>
      <c r="N1403" s="85"/>
      <c r="O1403" s="86">
        <f t="shared" si="156"/>
        <v>0</v>
      </c>
    </row>
    <row r="1404" spans="1:15" ht="12.75">
      <c r="A1404" s="262"/>
      <c r="B1404" s="142" t="s">
        <v>127</v>
      </c>
      <c r="C1404" s="85">
        <v>2</v>
      </c>
      <c r="D1404" s="85"/>
      <c r="E1404" s="85"/>
      <c r="F1404" s="85"/>
      <c r="G1404" s="85"/>
      <c r="H1404" s="85"/>
      <c r="I1404" s="85">
        <v>10</v>
      </c>
      <c r="J1404" s="85">
        <v>28</v>
      </c>
      <c r="K1404" s="85"/>
      <c r="L1404" s="85"/>
      <c r="M1404" s="85"/>
      <c r="N1404" s="85"/>
      <c r="O1404" s="86">
        <f t="shared" si="156"/>
        <v>40</v>
      </c>
    </row>
    <row r="1405" spans="1:15" ht="12.75">
      <c r="A1405" s="262"/>
      <c r="B1405" s="142" t="s">
        <v>131</v>
      </c>
      <c r="C1405" s="85"/>
      <c r="D1405" s="85"/>
      <c r="E1405" s="85"/>
      <c r="F1405" s="85"/>
      <c r="G1405" s="85"/>
      <c r="H1405" s="85"/>
      <c r="I1405" s="85"/>
      <c r="J1405" s="85"/>
      <c r="K1405" s="85"/>
      <c r="L1405" s="85"/>
      <c r="M1405" s="85"/>
      <c r="N1405" s="85"/>
      <c r="O1405" s="86">
        <f t="shared" si="156"/>
        <v>0</v>
      </c>
    </row>
    <row r="1406" spans="1:15" ht="12.75">
      <c r="A1406" s="262"/>
      <c r="B1406" s="143" t="s">
        <v>77</v>
      </c>
      <c r="C1406" s="87"/>
      <c r="D1406" s="87"/>
      <c r="E1406" s="87"/>
      <c r="F1406" s="87"/>
      <c r="G1406" s="87"/>
      <c r="H1406" s="87"/>
      <c r="I1406" s="87"/>
      <c r="J1406" s="87"/>
      <c r="K1406" s="87"/>
      <c r="L1406" s="87"/>
      <c r="M1406" s="87"/>
      <c r="N1406" s="87"/>
      <c r="O1406" s="88">
        <f t="shared" si="156"/>
        <v>0</v>
      </c>
    </row>
    <row r="1407" spans="1:15" ht="12.75">
      <c r="A1407" s="262"/>
      <c r="B1407" s="143" t="s">
        <v>3</v>
      </c>
      <c r="C1407" s="87"/>
      <c r="D1407" s="87"/>
      <c r="E1407" s="87"/>
      <c r="F1407" s="87"/>
      <c r="G1407" s="87"/>
      <c r="H1407" s="87">
        <v>1</v>
      </c>
      <c r="I1407" s="87"/>
      <c r="J1407" s="87"/>
      <c r="K1407" s="87"/>
      <c r="L1407" s="87"/>
      <c r="M1407" s="87"/>
      <c r="N1407" s="87"/>
      <c r="O1407" s="88">
        <f t="shared" si="156"/>
        <v>1</v>
      </c>
    </row>
    <row r="1408" spans="1:15" ht="12.75">
      <c r="A1408" s="262"/>
      <c r="B1408" s="143" t="s">
        <v>124</v>
      </c>
      <c r="C1408" s="87"/>
      <c r="D1408" s="87"/>
      <c r="E1408" s="87"/>
      <c r="F1408" s="87"/>
      <c r="G1408" s="87"/>
      <c r="H1408" s="87"/>
      <c r="I1408" s="87"/>
      <c r="J1408" s="87"/>
      <c r="K1408" s="87"/>
      <c r="L1408" s="87"/>
      <c r="M1408" s="87"/>
      <c r="N1408" s="87"/>
      <c r="O1408" s="88">
        <f t="shared" si="156"/>
        <v>0</v>
      </c>
    </row>
    <row r="1409" spans="1:15" ht="12.75">
      <c r="A1409" s="262"/>
      <c r="B1409" s="189" t="s">
        <v>250</v>
      </c>
      <c r="C1409" s="87"/>
      <c r="D1409" s="87">
        <v>1</v>
      </c>
      <c r="E1409" s="87"/>
      <c r="F1409" s="87"/>
      <c r="G1409" s="87"/>
      <c r="H1409" s="87"/>
      <c r="I1409" s="87"/>
      <c r="J1409" s="87"/>
      <c r="K1409" s="87"/>
      <c r="L1409" s="87"/>
      <c r="M1409" s="87"/>
      <c r="N1409" s="87"/>
      <c r="O1409" s="88"/>
    </row>
    <row r="1410" spans="1:15" ht="12.75">
      <c r="A1410" s="262"/>
      <c r="B1410" s="154" t="s">
        <v>39</v>
      </c>
      <c r="C1410" s="91"/>
      <c r="D1410" s="91"/>
      <c r="E1410" s="91"/>
      <c r="F1410" s="91"/>
      <c r="G1410" s="91"/>
      <c r="H1410" s="91"/>
      <c r="I1410" s="91"/>
      <c r="J1410" s="91"/>
      <c r="K1410" s="91"/>
      <c r="L1410" s="91"/>
      <c r="M1410" s="91"/>
      <c r="N1410" s="91"/>
      <c r="O1410" s="92">
        <f t="shared" si="156"/>
        <v>0</v>
      </c>
    </row>
    <row r="1411" spans="1:15" ht="13.5" thickBot="1">
      <c r="A1411" s="262"/>
      <c r="B1411" s="145" t="s">
        <v>103</v>
      </c>
      <c r="C1411" s="89"/>
      <c r="D1411" s="89"/>
      <c r="E1411" s="89"/>
      <c r="F1411" s="89"/>
      <c r="G1411" s="89"/>
      <c r="H1411" s="89"/>
      <c r="I1411" s="89"/>
      <c r="J1411" s="89"/>
      <c r="K1411" s="89"/>
      <c r="L1411" s="89"/>
      <c r="M1411" s="89"/>
      <c r="N1411" s="89"/>
      <c r="O1411" s="90">
        <f t="shared" si="156"/>
        <v>0</v>
      </c>
    </row>
    <row r="1412" spans="1:15" ht="13.5" thickBot="1">
      <c r="A1412" s="262"/>
      <c r="B1412" s="146" t="s">
        <v>60</v>
      </c>
      <c r="C1412" s="84">
        <f aca="true" t="shared" si="158" ref="C1412:N1412">SUM(C1413:C1416)</f>
        <v>0</v>
      </c>
      <c r="D1412" s="84">
        <f t="shared" si="158"/>
        <v>0</v>
      </c>
      <c r="E1412" s="84">
        <f t="shared" si="158"/>
        <v>0</v>
      </c>
      <c r="F1412" s="84">
        <f t="shared" si="158"/>
        <v>0</v>
      </c>
      <c r="G1412" s="84">
        <f t="shared" si="158"/>
        <v>0</v>
      </c>
      <c r="H1412" s="84">
        <f t="shared" si="158"/>
        <v>0</v>
      </c>
      <c r="I1412" s="84">
        <f t="shared" si="158"/>
        <v>0</v>
      </c>
      <c r="J1412" s="84">
        <f t="shared" si="158"/>
        <v>0</v>
      </c>
      <c r="K1412" s="84">
        <f t="shared" si="158"/>
        <v>0</v>
      </c>
      <c r="L1412" s="84">
        <f t="shared" si="158"/>
        <v>0</v>
      </c>
      <c r="M1412" s="84">
        <f t="shared" si="158"/>
        <v>0</v>
      </c>
      <c r="N1412" s="84">
        <f t="shared" si="158"/>
        <v>0</v>
      </c>
      <c r="O1412" s="84">
        <f t="shared" si="156"/>
        <v>0</v>
      </c>
    </row>
    <row r="1413" spans="1:15" ht="12.75">
      <c r="A1413" s="262"/>
      <c r="B1413" s="147" t="s">
        <v>25</v>
      </c>
      <c r="C1413" s="85"/>
      <c r="D1413" s="85"/>
      <c r="E1413" s="85"/>
      <c r="F1413" s="85"/>
      <c r="G1413" s="85"/>
      <c r="H1413" s="85"/>
      <c r="I1413" s="85"/>
      <c r="J1413" s="85"/>
      <c r="K1413" s="85"/>
      <c r="L1413" s="85"/>
      <c r="M1413" s="85"/>
      <c r="N1413" s="85"/>
      <c r="O1413" s="86">
        <f t="shared" si="156"/>
        <v>0</v>
      </c>
    </row>
    <row r="1414" spans="1:15" ht="12.75">
      <c r="A1414" s="262"/>
      <c r="B1414" s="148" t="s">
        <v>24</v>
      </c>
      <c r="C1414" s="87"/>
      <c r="D1414" s="87"/>
      <c r="E1414" s="87"/>
      <c r="F1414" s="87"/>
      <c r="G1414" s="87"/>
      <c r="H1414" s="87"/>
      <c r="I1414" s="87"/>
      <c r="J1414" s="87"/>
      <c r="K1414" s="87"/>
      <c r="L1414" s="87"/>
      <c r="M1414" s="87"/>
      <c r="N1414" s="87"/>
      <c r="O1414" s="88">
        <f t="shared" si="156"/>
        <v>0</v>
      </c>
    </row>
    <row r="1415" spans="1:15" ht="12.75">
      <c r="A1415" s="262"/>
      <c r="B1415" s="148" t="s">
        <v>114</v>
      </c>
      <c r="C1415" s="87"/>
      <c r="D1415" s="87"/>
      <c r="E1415" s="87"/>
      <c r="F1415" s="87"/>
      <c r="G1415" s="87"/>
      <c r="H1415" s="87"/>
      <c r="I1415" s="87"/>
      <c r="J1415" s="87"/>
      <c r="K1415" s="87"/>
      <c r="L1415" s="87"/>
      <c r="M1415" s="87"/>
      <c r="N1415" s="87"/>
      <c r="O1415" s="88">
        <f t="shared" si="156"/>
        <v>0</v>
      </c>
    </row>
    <row r="1416" spans="1:15" ht="13.5" thickBot="1">
      <c r="A1416" s="262"/>
      <c r="B1416" s="149" t="s">
        <v>110</v>
      </c>
      <c r="C1416" s="89"/>
      <c r="D1416" s="89"/>
      <c r="E1416" s="89"/>
      <c r="F1416" s="89"/>
      <c r="G1416" s="89"/>
      <c r="H1416" s="89"/>
      <c r="I1416" s="89"/>
      <c r="J1416" s="89"/>
      <c r="K1416" s="89"/>
      <c r="L1416" s="89"/>
      <c r="M1416" s="89"/>
      <c r="N1416" s="89"/>
      <c r="O1416" s="90">
        <f t="shared" si="156"/>
        <v>0</v>
      </c>
    </row>
    <row r="1417" spans="1:15" ht="23.25" thickBot="1">
      <c r="A1417" s="262"/>
      <c r="B1417" s="150" t="s">
        <v>61</v>
      </c>
      <c r="C1417" s="84">
        <f aca="true" t="shared" si="159" ref="C1417:N1417">SUM(C1418:C1432)</f>
        <v>0</v>
      </c>
      <c r="D1417" s="84">
        <f t="shared" si="159"/>
        <v>0</v>
      </c>
      <c r="E1417" s="84">
        <f t="shared" si="159"/>
        <v>0</v>
      </c>
      <c r="F1417" s="84">
        <f t="shared" si="159"/>
        <v>0</v>
      </c>
      <c r="G1417" s="84">
        <f t="shared" si="159"/>
        <v>0</v>
      </c>
      <c r="H1417" s="84">
        <f t="shared" si="159"/>
        <v>0</v>
      </c>
      <c r="I1417" s="84">
        <f t="shared" si="159"/>
        <v>0</v>
      </c>
      <c r="J1417" s="84">
        <f t="shared" si="159"/>
        <v>0</v>
      </c>
      <c r="K1417" s="84">
        <f t="shared" si="159"/>
        <v>0</v>
      </c>
      <c r="L1417" s="84">
        <f t="shared" si="159"/>
        <v>0</v>
      </c>
      <c r="M1417" s="84">
        <f t="shared" si="159"/>
        <v>0</v>
      </c>
      <c r="N1417" s="84">
        <f t="shared" si="159"/>
        <v>0</v>
      </c>
      <c r="O1417" s="84">
        <f t="shared" si="156"/>
        <v>0</v>
      </c>
    </row>
    <row r="1418" spans="1:15" ht="12.75">
      <c r="A1418" s="262"/>
      <c r="B1418" s="151" t="s">
        <v>104</v>
      </c>
      <c r="C1418" s="85"/>
      <c r="D1418" s="85"/>
      <c r="E1418" s="85"/>
      <c r="F1418" s="85"/>
      <c r="G1418" s="85"/>
      <c r="H1418" s="85"/>
      <c r="I1418" s="85"/>
      <c r="J1418" s="85"/>
      <c r="K1418" s="85"/>
      <c r="L1418" s="85"/>
      <c r="M1418" s="85"/>
      <c r="N1418" s="85"/>
      <c r="O1418" s="86">
        <f t="shared" si="156"/>
        <v>0</v>
      </c>
    </row>
    <row r="1419" spans="1:15" ht="12.75">
      <c r="A1419" s="262"/>
      <c r="B1419" s="148" t="s">
        <v>107</v>
      </c>
      <c r="C1419" s="87"/>
      <c r="D1419" s="87"/>
      <c r="E1419" s="87"/>
      <c r="F1419" s="87"/>
      <c r="G1419" s="87"/>
      <c r="H1419" s="87"/>
      <c r="I1419" s="87"/>
      <c r="J1419" s="87"/>
      <c r="K1419" s="87"/>
      <c r="L1419" s="87"/>
      <c r="M1419" s="87"/>
      <c r="N1419" s="87"/>
      <c r="O1419" s="88">
        <f t="shared" si="156"/>
        <v>0</v>
      </c>
    </row>
    <row r="1420" spans="1:15" ht="12.75">
      <c r="A1420" s="262"/>
      <c r="B1420" s="148" t="s">
        <v>113</v>
      </c>
      <c r="C1420" s="87"/>
      <c r="D1420" s="87"/>
      <c r="E1420" s="87"/>
      <c r="F1420" s="87"/>
      <c r="G1420" s="87"/>
      <c r="H1420" s="87"/>
      <c r="I1420" s="87"/>
      <c r="J1420" s="87"/>
      <c r="K1420" s="87"/>
      <c r="L1420" s="87"/>
      <c r="M1420" s="87"/>
      <c r="N1420" s="87"/>
      <c r="O1420" s="88">
        <f t="shared" si="156"/>
        <v>0</v>
      </c>
    </row>
    <row r="1421" spans="1:15" ht="12.75">
      <c r="A1421" s="262"/>
      <c r="B1421" s="148" t="s">
        <v>22</v>
      </c>
      <c r="C1421" s="87"/>
      <c r="D1421" s="87"/>
      <c r="E1421" s="87"/>
      <c r="F1421" s="87"/>
      <c r="G1421" s="87"/>
      <c r="H1421" s="87"/>
      <c r="I1421" s="87"/>
      <c r="J1421" s="87"/>
      <c r="K1421" s="87"/>
      <c r="L1421" s="87"/>
      <c r="M1421" s="87"/>
      <c r="N1421" s="87"/>
      <c r="O1421" s="88">
        <f t="shared" si="156"/>
        <v>0</v>
      </c>
    </row>
    <row r="1422" spans="1:15" ht="12.75">
      <c r="A1422" s="262"/>
      <c r="B1422" s="148" t="s">
        <v>74</v>
      </c>
      <c r="C1422" s="87"/>
      <c r="D1422" s="87"/>
      <c r="E1422" s="87"/>
      <c r="F1422" s="87"/>
      <c r="G1422" s="87"/>
      <c r="H1422" s="87"/>
      <c r="I1422" s="87"/>
      <c r="J1422" s="87"/>
      <c r="K1422" s="87"/>
      <c r="L1422" s="87"/>
      <c r="M1422" s="87"/>
      <c r="N1422" s="87"/>
      <c r="O1422" s="88">
        <f t="shared" si="156"/>
        <v>0</v>
      </c>
    </row>
    <row r="1423" spans="1:15" ht="12.75">
      <c r="A1423" s="262"/>
      <c r="B1423" s="148" t="s">
        <v>70</v>
      </c>
      <c r="C1423" s="87"/>
      <c r="D1423" s="87"/>
      <c r="E1423" s="87"/>
      <c r="F1423" s="87"/>
      <c r="G1423" s="87"/>
      <c r="H1423" s="87"/>
      <c r="I1423" s="87"/>
      <c r="J1423" s="87"/>
      <c r="K1423" s="87"/>
      <c r="L1423" s="87"/>
      <c r="M1423" s="87"/>
      <c r="N1423" s="87"/>
      <c r="O1423" s="88">
        <f t="shared" si="156"/>
        <v>0</v>
      </c>
    </row>
    <row r="1424" spans="1:15" ht="12.75">
      <c r="A1424" s="262"/>
      <c r="B1424" s="148" t="s">
        <v>38</v>
      </c>
      <c r="C1424" s="87"/>
      <c r="D1424" s="87"/>
      <c r="E1424" s="87"/>
      <c r="F1424" s="87"/>
      <c r="G1424" s="87"/>
      <c r="H1424" s="87"/>
      <c r="I1424" s="87"/>
      <c r="J1424" s="87"/>
      <c r="K1424" s="87"/>
      <c r="L1424" s="87"/>
      <c r="M1424" s="87"/>
      <c r="N1424" s="87"/>
      <c r="O1424" s="88">
        <f t="shared" si="156"/>
        <v>0</v>
      </c>
    </row>
    <row r="1425" spans="1:15" ht="12.75">
      <c r="A1425" s="262"/>
      <c r="B1425" s="148" t="s">
        <v>69</v>
      </c>
      <c r="C1425" s="87"/>
      <c r="D1425" s="87"/>
      <c r="E1425" s="87"/>
      <c r="F1425" s="87"/>
      <c r="G1425" s="87"/>
      <c r="H1425" s="87"/>
      <c r="I1425" s="87"/>
      <c r="J1425" s="87"/>
      <c r="K1425" s="87"/>
      <c r="L1425" s="87"/>
      <c r="M1425" s="87"/>
      <c r="N1425" s="87"/>
      <c r="O1425" s="88">
        <f t="shared" si="156"/>
        <v>0</v>
      </c>
    </row>
    <row r="1426" spans="1:15" ht="12.75">
      <c r="A1426" s="262"/>
      <c r="B1426" s="148" t="s">
        <v>78</v>
      </c>
      <c r="C1426" s="87"/>
      <c r="D1426" s="87"/>
      <c r="E1426" s="87"/>
      <c r="F1426" s="87"/>
      <c r="G1426" s="87"/>
      <c r="H1426" s="87"/>
      <c r="I1426" s="87"/>
      <c r="J1426" s="87"/>
      <c r="K1426" s="87"/>
      <c r="L1426" s="87"/>
      <c r="M1426" s="87"/>
      <c r="N1426" s="87"/>
      <c r="O1426" s="88">
        <f t="shared" si="156"/>
        <v>0</v>
      </c>
    </row>
    <row r="1427" spans="1:15" ht="22.5">
      <c r="A1427" s="262"/>
      <c r="B1427" s="148" t="s">
        <v>99</v>
      </c>
      <c r="C1427" s="87"/>
      <c r="D1427" s="87"/>
      <c r="E1427" s="87"/>
      <c r="F1427" s="87"/>
      <c r="G1427" s="87"/>
      <c r="H1427" s="87"/>
      <c r="I1427" s="87"/>
      <c r="J1427" s="87"/>
      <c r="K1427" s="87"/>
      <c r="L1427" s="87"/>
      <c r="M1427" s="87"/>
      <c r="N1427" s="87"/>
      <c r="O1427" s="88">
        <f t="shared" si="156"/>
        <v>0</v>
      </c>
    </row>
    <row r="1428" spans="1:15" ht="12.75">
      <c r="A1428" s="262"/>
      <c r="B1428" s="148" t="s">
        <v>79</v>
      </c>
      <c r="C1428" s="87"/>
      <c r="D1428" s="87"/>
      <c r="E1428" s="87"/>
      <c r="F1428" s="87"/>
      <c r="G1428" s="87"/>
      <c r="H1428" s="87"/>
      <c r="I1428" s="87"/>
      <c r="J1428" s="87"/>
      <c r="K1428" s="87"/>
      <c r="L1428" s="87"/>
      <c r="M1428" s="87"/>
      <c r="N1428" s="87"/>
      <c r="O1428" s="88">
        <f t="shared" si="156"/>
        <v>0</v>
      </c>
    </row>
    <row r="1429" spans="1:15" ht="12.75">
      <c r="A1429" s="262"/>
      <c r="B1429" s="148" t="s">
        <v>106</v>
      </c>
      <c r="C1429" s="87"/>
      <c r="D1429" s="87"/>
      <c r="E1429" s="87"/>
      <c r="F1429" s="87"/>
      <c r="G1429" s="87"/>
      <c r="H1429" s="87"/>
      <c r="I1429" s="87"/>
      <c r="J1429" s="87"/>
      <c r="K1429" s="87"/>
      <c r="L1429" s="87"/>
      <c r="M1429" s="87"/>
      <c r="N1429" s="87"/>
      <c r="O1429" s="88">
        <f t="shared" si="156"/>
        <v>0</v>
      </c>
    </row>
    <row r="1430" spans="1:15" ht="12.75">
      <c r="A1430" s="262"/>
      <c r="B1430" s="148" t="s">
        <v>72</v>
      </c>
      <c r="C1430" s="87"/>
      <c r="D1430" s="87"/>
      <c r="E1430" s="87"/>
      <c r="F1430" s="87"/>
      <c r="G1430" s="87"/>
      <c r="H1430" s="87"/>
      <c r="I1430" s="87"/>
      <c r="J1430" s="87"/>
      <c r="K1430" s="87"/>
      <c r="L1430" s="87"/>
      <c r="M1430" s="87"/>
      <c r="N1430" s="87"/>
      <c r="O1430" s="88">
        <f t="shared" si="156"/>
        <v>0</v>
      </c>
    </row>
    <row r="1431" spans="1:15" ht="12.75">
      <c r="A1431" s="262"/>
      <c r="B1431" s="156" t="s">
        <v>97</v>
      </c>
      <c r="C1431" s="89"/>
      <c r="D1431" s="89"/>
      <c r="E1431" s="89"/>
      <c r="F1431" s="89"/>
      <c r="G1431" s="89"/>
      <c r="H1431" s="89"/>
      <c r="I1431" s="89"/>
      <c r="J1431" s="89"/>
      <c r="K1431" s="89"/>
      <c r="L1431" s="89"/>
      <c r="M1431" s="89"/>
      <c r="N1431" s="89"/>
      <c r="O1431" s="88">
        <f t="shared" si="156"/>
        <v>0</v>
      </c>
    </row>
    <row r="1432" spans="1:15" ht="13.5" thickBot="1">
      <c r="A1432" s="262"/>
      <c r="B1432" s="149" t="s">
        <v>132</v>
      </c>
      <c r="C1432" s="89"/>
      <c r="D1432" s="89"/>
      <c r="E1432" s="89"/>
      <c r="F1432" s="89"/>
      <c r="G1432" s="89"/>
      <c r="H1432" s="89"/>
      <c r="I1432" s="89"/>
      <c r="J1432" s="89"/>
      <c r="K1432" s="89"/>
      <c r="L1432" s="89"/>
      <c r="M1432" s="89"/>
      <c r="N1432" s="89"/>
      <c r="O1432" s="90">
        <f t="shared" si="156"/>
        <v>0</v>
      </c>
    </row>
    <row r="1433" spans="1:15" ht="13.5" thickBot="1">
      <c r="A1433" s="262"/>
      <c r="B1433" s="152" t="s">
        <v>119</v>
      </c>
      <c r="C1433" s="84">
        <f aca="true" t="shared" si="160" ref="C1433:N1433">SUM(C1434:C1466)</f>
        <v>0</v>
      </c>
      <c r="D1433" s="84">
        <f t="shared" si="160"/>
        <v>0</v>
      </c>
      <c r="E1433" s="84">
        <f t="shared" si="160"/>
        <v>0</v>
      </c>
      <c r="F1433" s="84">
        <f t="shared" si="160"/>
        <v>0</v>
      </c>
      <c r="G1433" s="84">
        <f t="shared" si="160"/>
        <v>0</v>
      </c>
      <c r="H1433" s="84">
        <f t="shared" si="160"/>
        <v>0</v>
      </c>
      <c r="I1433" s="84">
        <f t="shared" si="160"/>
        <v>0</v>
      </c>
      <c r="J1433" s="84">
        <f t="shared" si="160"/>
        <v>0</v>
      </c>
      <c r="K1433" s="84">
        <f t="shared" si="160"/>
        <v>0</v>
      </c>
      <c r="L1433" s="84">
        <f t="shared" si="160"/>
        <v>0</v>
      </c>
      <c r="M1433" s="84">
        <f t="shared" si="160"/>
        <v>0</v>
      </c>
      <c r="N1433" s="84">
        <f t="shared" si="160"/>
        <v>0</v>
      </c>
      <c r="O1433" s="84">
        <f t="shared" si="156"/>
        <v>0</v>
      </c>
    </row>
    <row r="1434" spans="1:15" ht="12.75">
      <c r="A1434" s="262"/>
      <c r="B1434" s="151" t="s">
        <v>28</v>
      </c>
      <c r="C1434" s="85"/>
      <c r="D1434" s="85"/>
      <c r="E1434" s="85"/>
      <c r="F1434" s="85"/>
      <c r="G1434" s="85"/>
      <c r="H1434" s="85"/>
      <c r="I1434" s="85"/>
      <c r="J1434" s="85"/>
      <c r="K1434" s="85"/>
      <c r="L1434" s="85"/>
      <c r="M1434" s="85"/>
      <c r="N1434" s="85"/>
      <c r="O1434" s="86">
        <f t="shared" si="156"/>
        <v>0</v>
      </c>
    </row>
    <row r="1435" spans="1:15" ht="12.75">
      <c r="A1435" s="262"/>
      <c r="B1435" s="148" t="s">
        <v>4</v>
      </c>
      <c r="C1435" s="87"/>
      <c r="D1435" s="87"/>
      <c r="E1435" s="87"/>
      <c r="F1435" s="87"/>
      <c r="G1435" s="87"/>
      <c r="H1435" s="87"/>
      <c r="I1435" s="87"/>
      <c r="J1435" s="87"/>
      <c r="K1435" s="87"/>
      <c r="L1435" s="87"/>
      <c r="M1435" s="87"/>
      <c r="N1435" s="87"/>
      <c r="O1435" s="88">
        <f t="shared" si="156"/>
        <v>0</v>
      </c>
    </row>
    <row r="1436" spans="1:15" ht="12.75">
      <c r="A1436" s="262"/>
      <c r="B1436" s="148" t="s">
        <v>27</v>
      </c>
      <c r="C1436" s="87"/>
      <c r="D1436" s="87"/>
      <c r="E1436" s="87"/>
      <c r="F1436" s="87"/>
      <c r="G1436" s="87"/>
      <c r="H1436" s="87"/>
      <c r="I1436" s="87"/>
      <c r="J1436" s="87"/>
      <c r="K1436" s="87"/>
      <c r="L1436" s="87"/>
      <c r="M1436" s="87"/>
      <c r="N1436" s="87"/>
      <c r="O1436" s="88">
        <f t="shared" si="156"/>
        <v>0</v>
      </c>
    </row>
    <row r="1437" spans="1:15" ht="12.75">
      <c r="A1437" s="262"/>
      <c r="B1437" s="148" t="s">
        <v>31</v>
      </c>
      <c r="C1437" s="87"/>
      <c r="D1437" s="87"/>
      <c r="E1437" s="87"/>
      <c r="F1437" s="87"/>
      <c r="G1437" s="87"/>
      <c r="H1437" s="87"/>
      <c r="I1437" s="87"/>
      <c r="J1437" s="87"/>
      <c r="K1437" s="87"/>
      <c r="L1437" s="87"/>
      <c r="M1437" s="87"/>
      <c r="N1437" s="87"/>
      <c r="O1437" s="88">
        <f t="shared" si="156"/>
        <v>0</v>
      </c>
    </row>
    <row r="1438" spans="1:15" ht="22.5">
      <c r="A1438" s="262"/>
      <c r="B1438" s="148" t="s">
        <v>96</v>
      </c>
      <c r="C1438" s="87"/>
      <c r="D1438" s="87"/>
      <c r="E1438" s="87"/>
      <c r="F1438" s="87"/>
      <c r="G1438" s="87"/>
      <c r="H1438" s="87"/>
      <c r="I1438" s="87"/>
      <c r="J1438" s="87"/>
      <c r="K1438" s="87"/>
      <c r="L1438" s="87"/>
      <c r="M1438" s="87"/>
      <c r="N1438" s="87"/>
      <c r="O1438" s="88">
        <f t="shared" si="156"/>
        <v>0</v>
      </c>
    </row>
    <row r="1439" spans="1:15" ht="12.75">
      <c r="A1439" s="262"/>
      <c r="B1439" s="148" t="s">
        <v>95</v>
      </c>
      <c r="C1439" s="87"/>
      <c r="D1439" s="87"/>
      <c r="E1439" s="87"/>
      <c r="F1439" s="87"/>
      <c r="G1439" s="87"/>
      <c r="H1439" s="87"/>
      <c r="I1439" s="87"/>
      <c r="J1439" s="87"/>
      <c r="K1439" s="87"/>
      <c r="L1439" s="87"/>
      <c r="M1439" s="87"/>
      <c r="N1439" s="87"/>
      <c r="O1439" s="88">
        <f t="shared" si="156"/>
        <v>0</v>
      </c>
    </row>
    <row r="1440" spans="1:15" ht="12.75">
      <c r="A1440" s="262"/>
      <c r="B1440" s="148" t="s">
        <v>115</v>
      </c>
      <c r="C1440" s="87"/>
      <c r="D1440" s="87"/>
      <c r="E1440" s="87"/>
      <c r="F1440" s="87"/>
      <c r="G1440" s="87"/>
      <c r="H1440" s="87"/>
      <c r="I1440" s="87"/>
      <c r="J1440" s="87"/>
      <c r="K1440" s="87"/>
      <c r="L1440" s="87"/>
      <c r="M1440" s="87"/>
      <c r="N1440" s="87"/>
      <c r="O1440" s="88">
        <f t="shared" si="156"/>
        <v>0</v>
      </c>
    </row>
    <row r="1441" spans="1:15" ht="12.75">
      <c r="A1441" s="262"/>
      <c r="B1441" s="148" t="s">
        <v>32</v>
      </c>
      <c r="C1441" s="87"/>
      <c r="D1441" s="87"/>
      <c r="E1441" s="87"/>
      <c r="F1441" s="87"/>
      <c r="G1441" s="87"/>
      <c r="H1441" s="87"/>
      <c r="I1441" s="87"/>
      <c r="J1441" s="87"/>
      <c r="K1441" s="87"/>
      <c r="L1441" s="87"/>
      <c r="M1441" s="87"/>
      <c r="N1441" s="87"/>
      <c r="O1441" s="88">
        <f t="shared" si="156"/>
        <v>0</v>
      </c>
    </row>
    <row r="1442" spans="1:15" ht="12.75">
      <c r="A1442" s="262"/>
      <c r="B1442" s="148" t="s">
        <v>33</v>
      </c>
      <c r="C1442" s="87"/>
      <c r="D1442" s="87"/>
      <c r="E1442" s="87"/>
      <c r="F1442" s="87"/>
      <c r="G1442" s="87"/>
      <c r="H1442" s="87"/>
      <c r="I1442" s="87"/>
      <c r="J1442" s="87"/>
      <c r="K1442" s="87"/>
      <c r="L1442" s="87"/>
      <c r="M1442" s="87"/>
      <c r="N1442" s="87"/>
      <c r="O1442" s="88">
        <f t="shared" si="156"/>
        <v>0</v>
      </c>
    </row>
    <row r="1443" spans="1:15" ht="12.75">
      <c r="A1443" s="262"/>
      <c r="B1443" s="148" t="s">
        <v>105</v>
      </c>
      <c r="C1443" s="87"/>
      <c r="D1443" s="87"/>
      <c r="E1443" s="87"/>
      <c r="F1443" s="87"/>
      <c r="G1443" s="87"/>
      <c r="H1443" s="87"/>
      <c r="I1443" s="87"/>
      <c r="J1443" s="87"/>
      <c r="K1443" s="87"/>
      <c r="L1443" s="87"/>
      <c r="M1443" s="87"/>
      <c r="N1443" s="87"/>
      <c r="O1443" s="88">
        <f t="shared" si="156"/>
        <v>0</v>
      </c>
    </row>
    <row r="1444" spans="1:15" ht="12.75">
      <c r="A1444" s="262"/>
      <c r="B1444" s="148" t="s">
        <v>29</v>
      </c>
      <c r="C1444" s="87"/>
      <c r="D1444" s="87"/>
      <c r="E1444" s="87"/>
      <c r="F1444" s="87"/>
      <c r="G1444" s="87"/>
      <c r="H1444" s="87"/>
      <c r="I1444" s="87"/>
      <c r="J1444" s="87"/>
      <c r="K1444" s="87"/>
      <c r="L1444" s="87"/>
      <c r="M1444" s="87"/>
      <c r="N1444" s="87"/>
      <c r="O1444" s="88">
        <f t="shared" si="156"/>
        <v>0</v>
      </c>
    </row>
    <row r="1445" spans="1:15" ht="12.75">
      <c r="A1445" s="262"/>
      <c r="B1445" s="148" t="s">
        <v>37</v>
      </c>
      <c r="C1445" s="87"/>
      <c r="D1445" s="87"/>
      <c r="E1445" s="87"/>
      <c r="F1445" s="87"/>
      <c r="G1445" s="87"/>
      <c r="H1445" s="87"/>
      <c r="I1445" s="87"/>
      <c r="J1445" s="87"/>
      <c r="K1445" s="87"/>
      <c r="L1445" s="87"/>
      <c r="M1445" s="87"/>
      <c r="N1445" s="87"/>
      <c r="O1445" s="88">
        <f t="shared" si="156"/>
        <v>0</v>
      </c>
    </row>
    <row r="1446" spans="1:15" ht="12.75">
      <c r="A1446" s="262"/>
      <c r="B1446" s="148" t="s">
        <v>111</v>
      </c>
      <c r="C1446" s="87"/>
      <c r="D1446" s="87"/>
      <c r="E1446" s="87"/>
      <c r="F1446" s="87"/>
      <c r="G1446" s="87"/>
      <c r="H1446" s="87"/>
      <c r="I1446" s="87"/>
      <c r="J1446" s="87"/>
      <c r="K1446" s="87"/>
      <c r="L1446" s="87"/>
      <c r="M1446" s="87"/>
      <c r="N1446" s="87"/>
      <c r="O1446" s="88">
        <f t="shared" si="156"/>
        <v>0</v>
      </c>
    </row>
    <row r="1447" spans="1:15" ht="12.75">
      <c r="A1447" s="262"/>
      <c r="B1447" s="148" t="s">
        <v>94</v>
      </c>
      <c r="C1447" s="87"/>
      <c r="D1447" s="87"/>
      <c r="E1447" s="87"/>
      <c r="F1447" s="87"/>
      <c r="G1447" s="87"/>
      <c r="H1447" s="87"/>
      <c r="I1447" s="87"/>
      <c r="J1447" s="87"/>
      <c r="K1447" s="87"/>
      <c r="L1447" s="87"/>
      <c r="M1447" s="87"/>
      <c r="N1447" s="87"/>
      <c r="O1447" s="88">
        <f t="shared" si="156"/>
        <v>0</v>
      </c>
    </row>
    <row r="1448" spans="1:15" ht="12.75">
      <c r="A1448" s="262"/>
      <c r="B1448" s="148" t="s">
        <v>30</v>
      </c>
      <c r="C1448" s="87"/>
      <c r="D1448" s="87"/>
      <c r="E1448" s="87"/>
      <c r="F1448" s="87"/>
      <c r="G1448" s="87"/>
      <c r="H1448" s="87"/>
      <c r="I1448" s="87"/>
      <c r="J1448" s="87"/>
      <c r="K1448" s="87"/>
      <c r="L1448" s="87"/>
      <c r="M1448" s="87"/>
      <c r="N1448" s="87"/>
      <c r="O1448" s="88">
        <f t="shared" si="156"/>
        <v>0</v>
      </c>
    </row>
    <row r="1449" spans="1:15" ht="12.75">
      <c r="A1449" s="262"/>
      <c r="B1449" s="148" t="s">
        <v>82</v>
      </c>
      <c r="C1449" s="87"/>
      <c r="D1449" s="87"/>
      <c r="E1449" s="87"/>
      <c r="F1449" s="87"/>
      <c r="G1449" s="87"/>
      <c r="H1449" s="87"/>
      <c r="I1449" s="87"/>
      <c r="J1449" s="87"/>
      <c r="K1449" s="87"/>
      <c r="L1449" s="87"/>
      <c r="M1449" s="87"/>
      <c r="N1449" s="87"/>
      <c r="O1449" s="88">
        <f t="shared" si="156"/>
        <v>0</v>
      </c>
    </row>
    <row r="1450" spans="1:15" ht="12.75">
      <c r="A1450" s="262"/>
      <c r="B1450" s="148" t="s">
        <v>116</v>
      </c>
      <c r="C1450" s="87"/>
      <c r="D1450" s="87"/>
      <c r="E1450" s="87"/>
      <c r="F1450" s="87"/>
      <c r="G1450" s="87"/>
      <c r="H1450" s="87"/>
      <c r="I1450" s="87"/>
      <c r="J1450" s="87"/>
      <c r="K1450" s="87"/>
      <c r="L1450" s="87"/>
      <c r="M1450" s="87"/>
      <c r="N1450" s="87"/>
      <c r="O1450" s="88">
        <f t="shared" si="156"/>
        <v>0</v>
      </c>
    </row>
    <row r="1451" spans="1:15" ht="12.75">
      <c r="A1451" s="262"/>
      <c r="B1451" s="148" t="s">
        <v>109</v>
      </c>
      <c r="C1451" s="87"/>
      <c r="D1451" s="87"/>
      <c r="E1451" s="87"/>
      <c r="F1451" s="87"/>
      <c r="G1451" s="87"/>
      <c r="H1451" s="87"/>
      <c r="I1451" s="87"/>
      <c r="J1451" s="87"/>
      <c r="K1451" s="87"/>
      <c r="L1451" s="87"/>
      <c r="M1451" s="87"/>
      <c r="N1451" s="87"/>
      <c r="O1451" s="88">
        <f t="shared" si="156"/>
        <v>0</v>
      </c>
    </row>
    <row r="1452" spans="1:15" ht="12.75">
      <c r="A1452" s="262"/>
      <c r="B1452" s="148" t="s">
        <v>65</v>
      </c>
      <c r="C1452" s="87"/>
      <c r="D1452" s="87"/>
      <c r="E1452" s="87"/>
      <c r="F1452" s="87"/>
      <c r="G1452" s="87"/>
      <c r="H1452" s="87"/>
      <c r="I1452" s="87"/>
      <c r="J1452" s="87"/>
      <c r="K1452" s="87"/>
      <c r="L1452" s="87"/>
      <c r="M1452" s="87"/>
      <c r="N1452" s="87"/>
      <c r="O1452" s="88">
        <f t="shared" si="156"/>
        <v>0</v>
      </c>
    </row>
    <row r="1453" spans="1:15" ht="12.75">
      <c r="A1453" s="262"/>
      <c r="B1453" s="148" t="s">
        <v>112</v>
      </c>
      <c r="C1453" s="87"/>
      <c r="D1453" s="87"/>
      <c r="E1453" s="87"/>
      <c r="F1453" s="87"/>
      <c r="G1453" s="87"/>
      <c r="H1453" s="87"/>
      <c r="I1453" s="87"/>
      <c r="J1453" s="87"/>
      <c r="K1453" s="87"/>
      <c r="L1453" s="87"/>
      <c r="M1453" s="87"/>
      <c r="N1453" s="87"/>
      <c r="O1453" s="88">
        <f t="shared" si="156"/>
        <v>0</v>
      </c>
    </row>
    <row r="1454" spans="1:15" ht="12.75">
      <c r="A1454" s="262"/>
      <c r="B1454" s="148" t="s">
        <v>67</v>
      </c>
      <c r="C1454" s="87"/>
      <c r="D1454" s="87"/>
      <c r="E1454" s="87"/>
      <c r="F1454" s="87"/>
      <c r="G1454" s="87"/>
      <c r="H1454" s="87"/>
      <c r="I1454" s="87"/>
      <c r="J1454" s="87"/>
      <c r="K1454" s="87"/>
      <c r="L1454" s="87"/>
      <c r="M1454" s="87"/>
      <c r="N1454" s="87"/>
      <c r="O1454" s="88">
        <f t="shared" si="156"/>
        <v>0</v>
      </c>
    </row>
    <row r="1455" spans="1:15" ht="12.75">
      <c r="A1455" s="262"/>
      <c r="B1455" s="148" t="s">
        <v>34</v>
      </c>
      <c r="C1455" s="87"/>
      <c r="D1455" s="87"/>
      <c r="E1455" s="87"/>
      <c r="F1455" s="87"/>
      <c r="G1455" s="87"/>
      <c r="H1455" s="87"/>
      <c r="I1455" s="87"/>
      <c r="J1455" s="87"/>
      <c r="K1455" s="87"/>
      <c r="L1455" s="87"/>
      <c r="M1455" s="87"/>
      <c r="N1455" s="87"/>
      <c r="O1455" s="88">
        <f t="shared" si="156"/>
        <v>0</v>
      </c>
    </row>
    <row r="1456" spans="1:15" ht="12.75">
      <c r="A1456" s="262"/>
      <c r="B1456" s="148" t="s">
        <v>98</v>
      </c>
      <c r="C1456" s="87"/>
      <c r="D1456" s="87"/>
      <c r="E1456" s="87"/>
      <c r="F1456" s="87"/>
      <c r="G1456" s="87"/>
      <c r="H1456" s="87"/>
      <c r="I1456" s="87"/>
      <c r="J1456" s="87"/>
      <c r="K1456" s="87"/>
      <c r="L1456" s="87"/>
      <c r="M1456" s="87"/>
      <c r="N1456" s="87"/>
      <c r="O1456" s="88">
        <f t="shared" si="156"/>
        <v>0</v>
      </c>
    </row>
    <row r="1457" spans="1:15" ht="12.75">
      <c r="A1457" s="262"/>
      <c r="B1457" s="148" t="s">
        <v>68</v>
      </c>
      <c r="C1457" s="87"/>
      <c r="D1457" s="87"/>
      <c r="E1457" s="87"/>
      <c r="F1457" s="87"/>
      <c r="G1457" s="87"/>
      <c r="H1457" s="87"/>
      <c r="I1457" s="87"/>
      <c r="J1457" s="87"/>
      <c r="K1457" s="87"/>
      <c r="L1457" s="87"/>
      <c r="M1457" s="87"/>
      <c r="N1457" s="87"/>
      <c r="O1457" s="88">
        <f t="shared" si="156"/>
        <v>0</v>
      </c>
    </row>
    <row r="1458" spans="1:15" ht="12.75">
      <c r="A1458" s="262"/>
      <c r="B1458" s="148" t="s">
        <v>83</v>
      </c>
      <c r="C1458" s="87"/>
      <c r="D1458" s="87"/>
      <c r="E1458" s="87"/>
      <c r="F1458" s="87"/>
      <c r="G1458" s="87"/>
      <c r="H1458" s="87"/>
      <c r="I1458" s="87"/>
      <c r="J1458" s="87"/>
      <c r="K1458" s="87"/>
      <c r="L1458" s="87"/>
      <c r="M1458" s="87"/>
      <c r="N1458" s="87"/>
      <c r="O1458" s="88">
        <f t="shared" si="156"/>
        <v>0</v>
      </c>
    </row>
    <row r="1459" spans="1:15" ht="12.75">
      <c r="A1459" s="262"/>
      <c r="B1459" s="148" t="s">
        <v>35</v>
      </c>
      <c r="C1459" s="87"/>
      <c r="D1459" s="87"/>
      <c r="E1459" s="87"/>
      <c r="F1459" s="87"/>
      <c r="G1459" s="87"/>
      <c r="H1459" s="87"/>
      <c r="I1459" s="87"/>
      <c r="J1459" s="87"/>
      <c r="K1459" s="87"/>
      <c r="L1459" s="87"/>
      <c r="M1459" s="87"/>
      <c r="N1459" s="87"/>
      <c r="O1459" s="88">
        <f t="shared" si="156"/>
        <v>0</v>
      </c>
    </row>
    <row r="1460" spans="1:15" ht="12.75">
      <c r="A1460" s="262"/>
      <c r="B1460" s="148" t="s">
        <v>100</v>
      </c>
      <c r="C1460" s="87"/>
      <c r="D1460" s="87"/>
      <c r="E1460" s="87"/>
      <c r="F1460" s="87"/>
      <c r="G1460" s="87"/>
      <c r="H1460" s="87"/>
      <c r="I1460" s="87"/>
      <c r="J1460" s="87"/>
      <c r="K1460" s="87"/>
      <c r="L1460" s="87"/>
      <c r="M1460" s="87"/>
      <c r="N1460" s="87"/>
      <c r="O1460" s="88">
        <f t="shared" si="156"/>
        <v>0</v>
      </c>
    </row>
    <row r="1461" spans="1:15" ht="12.75">
      <c r="A1461" s="262"/>
      <c r="B1461" s="148" t="s">
        <v>101</v>
      </c>
      <c r="C1461" s="87"/>
      <c r="D1461" s="87"/>
      <c r="E1461" s="87"/>
      <c r="F1461" s="87"/>
      <c r="G1461" s="87"/>
      <c r="H1461" s="87"/>
      <c r="I1461" s="87"/>
      <c r="J1461" s="87"/>
      <c r="K1461" s="87"/>
      <c r="L1461" s="87"/>
      <c r="M1461" s="87"/>
      <c r="N1461" s="87"/>
      <c r="O1461" s="88">
        <f t="shared" si="156"/>
        <v>0</v>
      </c>
    </row>
    <row r="1462" spans="1:15" ht="12.75">
      <c r="A1462" s="262"/>
      <c r="B1462" s="148" t="s">
        <v>102</v>
      </c>
      <c r="C1462" s="87"/>
      <c r="D1462" s="87"/>
      <c r="E1462" s="87"/>
      <c r="F1462" s="87"/>
      <c r="G1462" s="87"/>
      <c r="H1462" s="87"/>
      <c r="I1462" s="87"/>
      <c r="J1462" s="87"/>
      <c r="K1462" s="87"/>
      <c r="L1462" s="87"/>
      <c r="M1462" s="87"/>
      <c r="N1462" s="87"/>
      <c r="O1462" s="88">
        <f t="shared" si="156"/>
        <v>0</v>
      </c>
    </row>
    <row r="1463" spans="1:15" ht="12.75">
      <c r="A1463" s="262"/>
      <c r="B1463" s="148" t="s">
        <v>80</v>
      </c>
      <c r="C1463" s="87"/>
      <c r="D1463" s="87"/>
      <c r="E1463" s="87"/>
      <c r="F1463" s="87"/>
      <c r="G1463" s="87"/>
      <c r="H1463" s="87"/>
      <c r="I1463" s="87"/>
      <c r="J1463" s="87"/>
      <c r="K1463" s="87"/>
      <c r="L1463" s="87"/>
      <c r="M1463" s="87"/>
      <c r="N1463" s="87"/>
      <c r="O1463" s="88">
        <f aca="true" t="shared" si="161" ref="O1463:O1468">SUM(C1463:N1463)</f>
        <v>0</v>
      </c>
    </row>
    <row r="1464" spans="1:15" ht="12.75">
      <c r="A1464" s="262"/>
      <c r="B1464" s="148" t="s">
        <v>36</v>
      </c>
      <c r="C1464" s="87"/>
      <c r="D1464" s="87"/>
      <c r="E1464" s="87"/>
      <c r="F1464" s="87"/>
      <c r="G1464" s="87"/>
      <c r="H1464" s="87"/>
      <c r="I1464" s="87"/>
      <c r="J1464" s="87"/>
      <c r="K1464" s="87"/>
      <c r="L1464" s="87"/>
      <c r="M1464" s="87"/>
      <c r="N1464" s="87"/>
      <c r="O1464" s="88">
        <f t="shared" si="161"/>
        <v>0</v>
      </c>
    </row>
    <row r="1465" spans="1:15" ht="12.75">
      <c r="A1465" s="262"/>
      <c r="B1465" s="148" t="s">
        <v>23</v>
      </c>
      <c r="C1465" s="87"/>
      <c r="D1465" s="87"/>
      <c r="E1465" s="87"/>
      <c r="F1465" s="87"/>
      <c r="G1465" s="87"/>
      <c r="H1465" s="87"/>
      <c r="I1465" s="87"/>
      <c r="J1465" s="87"/>
      <c r="K1465" s="87"/>
      <c r="L1465" s="87"/>
      <c r="M1465" s="87"/>
      <c r="N1465" s="87"/>
      <c r="O1465" s="88">
        <f t="shared" si="161"/>
        <v>0</v>
      </c>
    </row>
    <row r="1466" spans="1:15" ht="13.5" thickBot="1">
      <c r="A1466" s="262"/>
      <c r="B1466" s="149" t="s">
        <v>50</v>
      </c>
      <c r="C1466" s="89"/>
      <c r="D1466" s="89"/>
      <c r="E1466" s="89"/>
      <c r="F1466" s="89"/>
      <c r="G1466" s="89"/>
      <c r="H1466" s="89"/>
      <c r="I1466" s="89"/>
      <c r="J1466" s="89"/>
      <c r="K1466" s="89"/>
      <c r="L1466" s="89"/>
      <c r="M1466" s="89"/>
      <c r="N1466" s="89"/>
      <c r="O1466" s="90">
        <f t="shared" si="161"/>
        <v>0</v>
      </c>
    </row>
    <row r="1467" spans="1:15" ht="13.5" thickBot="1">
      <c r="A1467" s="262"/>
      <c r="B1467" s="141" t="s">
        <v>120</v>
      </c>
      <c r="C1467" s="84">
        <f aca="true" t="shared" si="162" ref="C1467:N1467">SUM(C1468)</f>
        <v>0</v>
      </c>
      <c r="D1467" s="84">
        <f t="shared" si="162"/>
        <v>0</v>
      </c>
      <c r="E1467" s="84">
        <f t="shared" si="162"/>
        <v>0</v>
      </c>
      <c r="F1467" s="84">
        <f t="shared" si="162"/>
        <v>0</v>
      </c>
      <c r="G1467" s="84">
        <f t="shared" si="162"/>
        <v>0</v>
      </c>
      <c r="H1467" s="84">
        <f t="shared" si="162"/>
        <v>0</v>
      </c>
      <c r="I1467" s="84">
        <f t="shared" si="162"/>
        <v>0</v>
      </c>
      <c r="J1467" s="84">
        <f t="shared" si="162"/>
        <v>0</v>
      </c>
      <c r="K1467" s="84">
        <f t="shared" si="162"/>
        <v>0</v>
      </c>
      <c r="L1467" s="84">
        <f t="shared" si="162"/>
        <v>0</v>
      </c>
      <c r="M1467" s="84">
        <f t="shared" si="162"/>
        <v>0</v>
      </c>
      <c r="N1467" s="84">
        <f t="shared" si="162"/>
        <v>0</v>
      </c>
      <c r="O1467" s="84">
        <f t="shared" si="161"/>
        <v>0</v>
      </c>
    </row>
    <row r="1468" spans="1:15" ht="13.5" thickBot="1">
      <c r="A1468" s="263"/>
      <c r="B1468" s="153" t="s">
        <v>26</v>
      </c>
      <c r="C1468" s="93"/>
      <c r="D1468" s="93"/>
      <c r="E1468" s="93"/>
      <c r="F1468" s="93"/>
      <c r="G1468" s="93"/>
      <c r="H1468" s="93"/>
      <c r="I1468" s="93"/>
      <c r="J1468" s="93"/>
      <c r="K1468" s="93"/>
      <c r="L1468" s="93"/>
      <c r="M1468" s="93"/>
      <c r="N1468" s="93"/>
      <c r="O1468" s="94">
        <f t="shared" si="161"/>
        <v>0</v>
      </c>
    </row>
  </sheetData>
  <sheetProtection/>
  <mergeCells count="37">
    <mergeCell ref="A1042:O1042"/>
    <mergeCell ref="A1043:A1126"/>
    <mergeCell ref="A1127:O1127"/>
    <mergeCell ref="A1128:A1213"/>
    <mergeCell ref="A1214:O1214"/>
    <mergeCell ref="A154:A233"/>
    <mergeCell ref="A234:O234"/>
    <mergeCell ref="A235:A312"/>
    <mergeCell ref="A552:O552"/>
    <mergeCell ref="A553:A633"/>
    <mergeCell ref="A634:O634"/>
    <mergeCell ref="C5:O5"/>
    <mergeCell ref="B8:O8"/>
    <mergeCell ref="A7:A80"/>
    <mergeCell ref="A81:O81"/>
    <mergeCell ref="A82:A152"/>
    <mergeCell ref="A153:O153"/>
    <mergeCell ref="A962:A1041"/>
    <mergeCell ref="A313:O313"/>
    <mergeCell ref="A314:A392"/>
    <mergeCell ref="A393:O393"/>
    <mergeCell ref="A394:A469"/>
    <mergeCell ref="A470:O470"/>
    <mergeCell ref="A471:A551"/>
    <mergeCell ref="A635:A712"/>
    <mergeCell ref="A713:O713"/>
    <mergeCell ref="A714:A794"/>
    <mergeCell ref="A1215:A1295"/>
    <mergeCell ref="A1296:O1296"/>
    <mergeCell ref="A1297:A1385"/>
    <mergeCell ref="A1386:O1386"/>
    <mergeCell ref="A1387:A1468"/>
    <mergeCell ref="A795:O795"/>
    <mergeCell ref="A796:A881"/>
    <mergeCell ref="A882:O882"/>
    <mergeCell ref="A883:A960"/>
    <mergeCell ref="A961:O9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T302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1" max="1" width="5.00390625" style="41" customWidth="1"/>
    <col min="2" max="2" width="25.8515625" style="203" customWidth="1"/>
    <col min="3" max="3" width="11.00390625" style="41" customWidth="1"/>
    <col min="4" max="5" width="10.00390625" style="41" customWidth="1"/>
    <col min="6" max="6" width="9.28125" style="41" customWidth="1"/>
    <col min="7" max="7" width="12.28125" style="41" customWidth="1"/>
    <col min="8" max="8" width="10.00390625" style="41" customWidth="1"/>
    <col min="9" max="9" width="12.140625" style="41" customWidth="1"/>
    <col min="10" max="10" width="10.140625" style="41" customWidth="1"/>
    <col min="11" max="11" width="9.7109375" style="41" customWidth="1"/>
    <col min="12" max="12" width="10.57421875" style="41" customWidth="1"/>
    <col min="13" max="13" width="10.7109375" style="41" customWidth="1"/>
    <col min="14" max="14" width="10.421875" style="41" customWidth="1"/>
    <col min="15" max="15" width="11.28125" style="41" customWidth="1"/>
    <col min="16" max="16" width="10.7109375" style="41" customWidth="1"/>
    <col min="17" max="17" width="10.00390625" style="41" customWidth="1"/>
    <col min="18" max="19" width="10.8515625" style="185" customWidth="1"/>
    <col min="20" max="20" width="15.28125" style="133" customWidth="1"/>
    <col min="21" max="16384" width="9.140625" style="41" customWidth="1"/>
  </cols>
  <sheetData>
    <row r="1" spans="1:20" s="1" customFormat="1" ht="19.5" customHeight="1">
      <c r="A1" s="66" t="s">
        <v>306</v>
      </c>
      <c r="C1" s="17"/>
      <c r="D1" s="8"/>
      <c r="R1" s="13"/>
      <c r="S1" s="13"/>
      <c r="T1" s="107"/>
    </row>
    <row r="2" spans="1:20" s="1" customFormat="1" ht="12.75">
      <c r="A2" s="160" t="s">
        <v>40</v>
      </c>
      <c r="C2" s="17"/>
      <c r="D2" s="8"/>
      <c r="R2" s="13"/>
      <c r="S2" s="13"/>
      <c r="T2" s="107"/>
    </row>
    <row r="3" spans="1:20" s="1" customFormat="1" ht="12.75" customHeight="1">
      <c r="A3" s="9" t="s">
        <v>84</v>
      </c>
      <c r="C3" s="7"/>
      <c r="D3" s="3"/>
      <c r="E3" s="7"/>
      <c r="R3" s="8"/>
      <c r="S3" s="8"/>
      <c r="T3" s="107"/>
    </row>
    <row r="4" spans="2:20" s="1" customFormat="1" ht="13.5" thickBot="1">
      <c r="B4" s="199"/>
      <c r="C4" s="17"/>
      <c r="D4" s="8"/>
      <c r="R4" s="13"/>
      <c r="S4" s="13"/>
      <c r="T4" s="107"/>
    </row>
    <row r="5" spans="1:20" s="1" customFormat="1" ht="13.5" thickBot="1">
      <c r="A5" s="252" t="s">
        <v>253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17"/>
      <c r="T5" s="17"/>
    </row>
    <row r="6" spans="1:20" s="1" customFormat="1" ht="105.75" thickBot="1">
      <c r="A6" s="261" t="s">
        <v>255</v>
      </c>
      <c r="B6" s="40" t="s">
        <v>42</v>
      </c>
      <c r="C6" s="200" t="s">
        <v>93</v>
      </c>
      <c r="D6" s="111" t="s">
        <v>36</v>
      </c>
      <c r="E6" s="200" t="s">
        <v>14</v>
      </c>
      <c r="F6" s="111" t="s">
        <v>23</v>
      </c>
      <c r="G6" s="200" t="s">
        <v>18</v>
      </c>
      <c r="H6" s="200" t="s">
        <v>21</v>
      </c>
      <c r="I6" s="200" t="s">
        <v>16</v>
      </c>
      <c r="J6" s="200" t="s">
        <v>19</v>
      </c>
      <c r="K6" s="111" t="s">
        <v>30</v>
      </c>
      <c r="L6" s="200" t="s">
        <v>144</v>
      </c>
      <c r="M6" s="200"/>
      <c r="N6" s="111" t="s">
        <v>114</v>
      </c>
      <c r="O6" s="111" t="s">
        <v>29</v>
      </c>
      <c r="P6" s="111" t="s">
        <v>254</v>
      </c>
      <c r="Q6" s="111" t="s">
        <v>260</v>
      </c>
      <c r="R6" s="111" t="s">
        <v>256</v>
      </c>
      <c r="S6" s="7"/>
      <c r="T6" s="7"/>
    </row>
    <row r="7" spans="1:20" ht="22.5" customHeight="1">
      <c r="A7" s="262"/>
      <c r="B7" s="60" t="s">
        <v>43</v>
      </c>
      <c r="C7" s="96"/>
      <c r="D7" s="96">
        <v>12626</v>
      </c>
      <c r="E7" s="96">
        <v>160281</v>
      </c>
      <c r="F7" s="96"/>
      <c r="G7" s="96">
        <v>198972</v>
      </c>
      <c r="H7" s="96">
        <v>539572</v>
      </c>
      <c r="I7" s="96">
        <v>94051</v>
      </c>
      <c r="J7" s="54">
        <v>48830</v>
      </c>
      <c r="K7" s="96">
        <v>265</v>
      </c>
      <c r="L7" s="96">
        <v>2609</v>
      </c>
      <c r="M7" s="96"/>
      <c r="N7" s="96">
        <v>222310</v>
      </c>
      <c r="O7" s="96">
        <v>34977</v>
      </c>
      <c r="P7" s="95">
        <f aca="true" t="shared" si="0" ref="P7:P24">SUM(C7:O7)</f>
        <v>1314493</v>
      </c>
      <c r="Q7" s="95">
        <v>2106534</v>
      </c>
      <c r="R7" s="204">
        <f>P7/Q7</f>
        <v>0.6240074928769248</v>
      </c>
      <c r="S7" s="41"/>
      <c r="T7" s="41"/>
    </row>
    <row r="8" spans="1:20" ht="33.75">
      <c r="A8" s="262"/>
      <c r="B8" s="56" t="s">
        <v>44</v>
      </c>
      <c r="C8" s="87"/>
      <c r="D8" s="87">
        <v>36885</v>
      </c>
      <c r="E8" s="87">
        <v>3999568</v>
      </c>
      <c r="F8" s="87">
        <v>72282</v>
      </c>
      <c r="G8" s="87">
        <v>767504</v>
      </c>
      <c r="H8" s="87">
        <v>5001737</v>
      </c>
      <c r="I8" s="87">
        <v>1978801</v>
      </c>
      <c r="J8" s="87">
        <v>684851</v>
      </c>
      <c r="K8" s="87"/>
      <c r="L8" s="87">
        <v>1721188</v>
      </c>
      <c r="M8" s="87"/>
      <c r="N8" s="87">
        <v>1962331</v>
      </c>
      <c r="O8" s="87">
        <v>1975170</v>
      </c>
      <c r="P8" s="88">
        <f t="shared" si="0"/>
        <v>18200317</v>
      </c>
      <c r="Q8" s="88">
        <v>28396062</v>
      </c>
      <c r="R8" s="205">
        <f>P8/Q8</f>
        <v>0.640945107106753</v>
      </c>
      <c r="S8" s="41"/>
      <c r="T8" s="41"/>
    </row>
    <row r="9" spans="1:20" ht="22.5">
      <c r="A9" s="262"/>
      <c r="B9" s="56" t="s">
        <v>45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8">
        <f t="shared" si="0"/>
        <v>0</v>
      </c>
      <c r="Q9" s="88"/>
      <c r="R9" s="205"/>
      <c r="S9" s="41"/>
      <c r="T9" s="41"/>
    </row>
    <row r="10" spans="1:20" ht="33.75">
      <c r="A10" s="262"/>
      <c r="B10" s="56" t="s">
        <v>46</v>
      </c>
      <c r="C10" s="87">
        <v>180</v>
      </c>
      <c r="D10" s="87">
        <v>10941</v>
      </c>
      <c r="E10" s="87">
        <v>1952387</v>
      </c>
      <c r="F10" s="87">
        <v>46640</v>
      </c>
      <c r="G10" s="87">
        <v>1352932</v>
      </c>
      <c r="H10" s="87">
        <v>1122199</v>
      </c>
      <c r="I10" s="87">
        <v>697517</v>
      </c>
      <c r="J10" s="87">
        <v>1302646</v>
      </c>
      <c r="K10" s="87">
        <v>3529740</v>
      </c>
      <c r="L10" s="87">
        <v>67557</v>
      </c>
      <c r="M10" s="87"/>
      <c r="N10" s="87">
        <v>241864</v>
      </c>
      <c r="O10" s="87">
        <v>70977</v>
      </c>
      <c r="P10" s="88">
        <f t="shared" si="0"/>
        <v>10395580</v>
      </c>
      <c r="Q10" s="88">
        <v>14108361</v>
      </c>
      <c r="R10" s="205">
        <f aca="true" t="shared" si="1" ref="R10:R24">P10/Q10</f>
        <v>0.7368382479013685</v>
      </c>
      <c r="S10" s="41"/>
      <c r="T10" s="41"/>
    </row>
    <row r="11" spans="1:20" ht="33.75">
      <c r="A11" s="262"/>
      <c r="B11" s="56" t="s">
        <v>47</v>
      </c>
      <c r="C11" s="87">
        <v>61045</v>
      </c>
      <c r="D11" s="87">
        <v>50</v>
      </c>
      <c r="E11" s="87">
        <v>1295719</v>
      </c>
      <c r="F11" s="87">
        <v>41711</v>
      </c>
      <c r="G11" s="87">
        <v>415002</v>
      </c>
      <c r="H11" s="87">
        <v>741751</v>
      </c>
      <c r="I11" s="87">
        <v>347912</v>
      </c>
      <c r="J11" s="87">
        <v>84719</v>
      </c>
      <c r="K11" s="87">
        <v>72962</v>
      </c>
      <c r="L11" s="87">
        <v>535387</v>
      </c>
      <c r="M11" s="87"/>
      <c r="N11" s="87">
        <v>446550</v>
      </c>
      <c r="O11" s="87">
        <v>83848</v>
      </c>
      <c r="P11" s="88">
        <f t="shared" si="0"/>
        <v>4126656</v>
      </c>
      <c r="Q11" s="88">
        <v>8681508</v>
      </c>
      <c r="R11" s="205">
        <f t="shared" si="1"/>
        <v>0.4753386162864793</v>
      </c>
      <c r="S11" s="41"/>
      <c r="T11" s="41"/>
    </row>
    <row r="12" spans="1:20" ht="33.75">
      <c r="A12" s="262"/>
      <c r="B12" s="56" t="s">
        <v>48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8">
        <f t="shared" si="0"/>
        <v>0</v>
      </c>
      <c r="Q12" s="88"/>
      <c r="R12" s="205"/>
      <c r="S12" s="41"/>
      <c r="T12" s="41"/>
    </row>
    <row r="13" spans="1:20" ht="22.5">
      <c r="A13" s="262"/>
      <c r="B13" s="56" t="s">
        <v>49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>
        <f t="shared" si="0"/>
        <v>0</v>
      </c>
      <c r="Q13" s="88"/>
      <c r="R13" s="205"/>
      <c r="S13" s="41"/>
      <c r="T13" s="41"/>
    </row>
    <row r="14" spans="1:20" ht="33.75">
      <c r="A14" s="262"/>
      <c r="B14" s="56" t="s">
        <v>85</v>
      </c>
      <c r="C14" s="87">
        <v>25549</v>
      </c>
      <c r="D14" s="87">
        <v>44178</v>
      </c>
      <c r="E14" s="87">
        <v>1464395</v>
      </c>
      <c r="F14" s="87">
        <v>30591</v>
      </c>
      <c r="G14" s="87">
        <v>740971</v>
      </c>
      <c r="H14" s="87">
        <v>1298141</v>
      </c>
      <c r="I14" s="87">
        <v>1177344</v>
      </c>
      <c r="J14" s="87">
        <v>577118</v>
      </c>
      <c r="K14" s="87">
        <v>169673</v>
      </c>
      <c r="L14" s="87">
        <v>1981</v>
      </c>
      <c r="M14" s="87"/>
      <c r="N14" s="87">
        <v>34165</v>
      </c>
      <c r="O14" s="87">
        <v>251981</v>
      </c>
      <c r="P14" s="88">
        <f t="shared" si="0"/>
        <v>5816087</v>
      </c>
      <c r="Q14" s="88">
        <v>11854121</v>
      </c>
      <c r="R14" s="205">
        <f t="shared" si="1"/>
        <v>0.4906384033029526</v>
      </c>
      <c r="S14" s="41"/>
      <c r="T14" s="41"/>
    </row>
    <row r="15" spans="1:20" ht="22.5">
      <c r="A15" s="262"/>
      <c r="B15" s="56" t="s">
        <v>86</v>
      </c>
      <c r="C15" s="87">
        <v>6964</v>
      </c>
      <c r="D15" s="87">
        <v>49078</v>
      </c>
      <c r="E15" s="87">
        <v>888385</v>
      </c>
      <c r="F15" s="87">
        <v>247138</v>
      </c>
      <c r="G15" s="87">
        <v>1401175</v>
      </c>
      <c r="H15" s="87">
        <v>574331</v>
      </c>
      <c r="I15" s="87">
        <v>174206</v>
      </c>
      <c r="J15" s="87">
        <v>203543</v>
      </c>
      <c r="K15" s="87">
        <v>357244</v>
      </c>
      <c r="L15" s="87">
        <v>193065</v>
      </c>
      <c r="M15" s="87"/>
      <c r="N15" s="87">
        <v>251846</v>
      </c>
      <c r="O15" s="87">
        <v>364226</v>
      </c>
      <c r="P15" s="88">
        <f t="shared" si="0"/>
        <v>4711201</v>
      </c>
      <c r="Q15" s="88">
        <v>8007801</v>
      </c>
      <c r="R15" s="205">
        <f t="shared" si="1"/>
        <v>0.5883264331868386</v>
      </c>
      <c r="S15" s="41"/>
      <c r="T15" s="41"/>
    </row>
    <row r="16" spans="1:20" ht="33.75">
      <c r="A16" s="262"/>
      <c r="B16" s="56" t="s">
        <v>129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8">
        <f t="shared" si="0"/>
        <v>0</v>
      </c>
      <c r="Q16" s="88"/>
      <c r="R16" s="205"/>
      <c r="S16" s="41"/>
      <c r="T16" s="41"/>
    </row>
    <row r="17" spans="1:20" ht="33.75">
      <c r="A17" s="262"/>
      <c r="B17" s="56" t="s">
        <v>140</v>
      </c>
      <c r="C17" s="87">
        <v>27</v>
      </c>
      <c r="D17" s="87"/>
      <c r="E17" s="87">
        <v>811357</v>
      </c>
      <c r="F17" s="87">
        <v>470</v>
      </c>
      <c r="G17" s="87">
        <v>51798</v>
      </c>
      <c r="H17" s="87">
        <v>14235</v>
      </c>
      <c r="I17" s="87">
        <v>56143</v>
      </c>
      <c r="J17" s="87">
        <v>164</v>
      </c>
      <c r="K17" s="87">
        <v>59078</v>
      </c>
      <c r="L17" s="87"/>
      <c r="M17" s="87"/>
      <c r="N17" s="87">
        <v>6946</v>
      </c>
      <c r="O17" s="87">
        <v>75340</v>
      </c>
      <c r="P17" s="88">
        <f t="shared" si="0"/>
        <v>1075558</v>
      </c>
      <c r="Q17" s="88">
        <v>2551513</v>
      </c>
      <c r="R17" s="205">
        <f t="shared" si="1"/>
        <v>0.42153733882602207</v>
      </c>
      <c r="S17" s="41"/>
      <c r="T17" s="41"/>
    </row>
    <row r="18" spans="1:20" ht="67.5">
      <c r="A18" s="262"/>
      <c r="B18" s="56" t="s">
        <v>141</v>
      </c>
      <c r="C18" s="87">
        <v>36555005</v>
      </c>
      <c r="D18" s="87">
        <v>25077382</v>
      </c>
      <c r="E18" s="87">
        <v>811344</v>
      </c>
      <c r="F18" s="87"/>
      <c r="G18" s="87">
        <v>5644802</v>
      </c>
      <c r="H18" s="87"/>
      <c r="I18" s="87"/>
      <c r="J18" s="87"/>
      <c r="K18" s="87">
        <v>65737</v>
      </c>
      <c r="L18" s="87">
        <v>1223</v>
      </c>
      <c r="M18" s="87"/>
      <c r="N18" s="87">
        <v>1531915</v>
      </c>
      <c r="O18" s="87">
        <v>122555</v>
      </c>
      <c r="P18" s="88">
        <f t="shared" si="0"/>
        <v>69809963</v>
      </c>
      <c r="Q18" s="88">
        <v>70839947</v>
      </c>
      <c r="R18" s="205">
        <f t="shared" si="1"/>
        <v>0.9854604069650137</v>
      </c>
      <c r="S18" s="41"/>
      <c r="T18" s="41"/>
    </row>
    <row r="19" spans="1:20" ht="33.75">
      <c r="A19" s="262"/>
      <c r="B19" s="56" t="s">
        <v>87</v>
      </c>
      <c r="C19" s="87">
        <v>21927</v>
      </c>
      <c r="D19" s="87">
        <v>2984</v>
      </c>
      <c r="E19" s="87">
        <v>548467</v>
      </c>
      <c r="F19" s="87">
        <v>17810478</v>
      </c>
      <c r="G19" s="87">
        <v>212834</v>
      </c>
      <c r="H19" s="87">
        <v>1071689</v>
      </c>
      <c r="I19" s="87">
        <v>355098</v>
      </c>
      <c r="J19" s="87">
        <v>295881</v>
      </c>
      <c r="K19" s="87">
        <v>787955</v>
      </c>
      <c r="L19" s="87">
        <v>46946</v>
      </c>
      <c r="M19" s="87"/>
      <c r="N19" s="87">
        <v>1916</v>
      </c>
      <c r="O19" s="87">
        <v>1039298</v>
      </c>
      <c r="P19" s="88">
        <f t="shared" si="0"/>
        <v>22195473</v>
      </c>
      <c r="Q19" s="88">
        <v>43625826</v>
      </c>
      <c r="R19" s="205">
        <f t="shared" si="1"/>
        <v>0.5087691176322943</v>
      </c>
      <c r="S19" s="41"/>
      <c r="T19" s="41"/>
    </row>
    <row r="20" spans="1:20" ht="33.75">
      <c r="A20" s="262"/>
      <c r="B20" s="56" t="s">
        <v>88</v>
      </c>
      <c r="C20" s="87">
        <v>9157</v>
      </c>
      <c r="D20" s="87"/>
      <c r="E20" s="87">
        <v>5245155</v>
      </c>
      <c r="F20" s="87">
        <v>90096</v>
      </c>
      <c r="G20" s="87">
        <v>7060088</v>
      </c>
      <c r="H20" s="87">
        <v>1315538</v>
      </c>
      <c r="I20" s="87">
        <v>924820</v>
      </c>
      <c r="J20" s="87">
        <v>2395166</v>
      </c>
      <c r="K20" s="87">
        <v>450142</v>
      </c>
      <c r="L20" s="87">
        <v>2723216</v>
      </c>
      <c r="M20" s="87"/>
      <c r="N20" s="87">
        <v>337008</v>
      </c>
      <c r="O20" s="87">
        <v>621311</v>
      </c>
      <c r="P20" s="88">
        <f t="shared" si="0"/>
        <v>21171697</v>
      </c>
      <c r="Q20" s="88">
        <v>33872805</v>
      </c>
      <c r="R20" s="205">
        <f t="shared" si="1"/>
        <v>0.6250352458262609</v>
      </c>
      <c r="S20" s="41"/>
      <c r="T20" s="41"/>
    </row>
    <row r="21" spans="1:20" ht="22.5">
      <c r="A21" s="262"/>
      <c r="B21" s="56" t="s">
        <v>89</v>
      </c>
      <c r="C21" s="87">
        <v>402310</v>
      </c>
      <c r="D21" s="87"/>
      <c r="E21" s="87">
        <v>116680</v>
      </c>
      <c r="F21" s="87">
        <v>216268</v>
      </c>
      <c r="G21" s="87">
        <v>140675</v>
      </c>
      <c r="H21" s="87">
        <v>161866</v>
      </c>
      <c r="I21" s="87">
        <v>138172</v>
      </c>
      <c r="J21" s="87">
        <v>364103</v>
      </c>
      <c r="K21" s="87"/>
      <c r="L21" s="87">
        <v>4739</v>
      </c>
      <c r="M21" s="87"/>
      <c r="N21" s="87">
        <v>13395</v>
      </c>
      <c r="O21" s="87">
        <v>68328</v>
      </c>
      <c r="P21" s="88">
        <f t="shared" si="0"/>
        <v>1626536</v>
      </c>
      <c r="Q21" s="88">
        <v>2367103</v>
      </c>
      <c r="R21" s="205">
        <f t="shared" si="1"/>
        <v>0.6871420466283047</v>
      </c>
      <c r="S21" s="41"/>
      <c r="T21" s="41"/>
    </row>
    <row r="22" spans="1:20" ht="33.75">
      <c r="A22" s="262"/>
      <c r="B22" s="56" t="s">
        <v>90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8">
        <f t="shared" si="0"/>
        <v>0</v>
      </c>
      <c r="Q22" s="88"/>
      <c r="R22" s="205"/>
      <c r="S22" s="41"/>
      <c r="T22" s="41"/>
    </row>
    <row r="23" spans="1:20" ht="22.5">
      <c r="A23" s="262"/>
      <c r="B23" s="56" t="s">
        <v>91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8">
        <f t="shared" si="0"/>
        <v>0</v>
      </c>
      <c r="Q23" s="88"/>
      <c r="R23" s="205"/>
      <c r="S23" s="41"/>
      <c r="T23" s="41"/>
    </row>
    <row r="24" spans="1:20" ht="34.5" thickBot="1">
      <c r="A24" s="262"/>
      <c r="B24" s="61" t="s">
        <v>92</v>
      </c>
      <c r="C24" s="104"/>
      <c r="D24" s="104">
        <v>9091</v>
      </c>
      <c r="E24" s="104">
        <v>1567332</v>
      </c>
      <c r="F24" s="104">
        <v>1428</v>
      </c>
      <c r="G24" s="104">
        <v>353003</v>
      </c>
      <c r="H24" s="104">
        <v>591883</v>
      </c>
      <c r="I24" s="104">
        <v>352488</v>
      </c>
      <c r="J24" s="104">
        <v>134682</v>
      </c>
      <c r="K24" s="104"/>
      <c r="L24" s="104">
        <v>35985</v>
      </c>
      <c r="M24" s="104"/>
      <c r="N24" s="104">
        <v>211207</v>
      </c>
      <c r="O24" s="104">
        <v>73063</v>
      </c>
      <c r="P24" s="105">
        <f t="shared" si="0"/>
        <v>3330162</v>
      </c>
      <c r="Q24" s="105">
        <v>5922110</v>
      </c>
      <c r="R24" s="206">
        <f t="shared" si="1"/>
        <v>0.5623269409045087</v>
      </c>
      <c r="S24" s="41"/>
      <c r="T24" s="41"/>
    </row>
    <row r="25" spans="1:20" ht="32.25" thickBot="1">
      <c r="A25" s="262"/>
      <c r="B25" s="201" t="s">
        <v>254</v>
      </c>
      <c r="C25" s="84">
        <f>SUM(C7:C24)</f>
        <v>37082164</v>
      </c>
      <c r="D25" s="84">
        <f aca="true" t="shared" si="2" ref="D25:Q25">SUM(D7:D24)</f>
        <v>25243215</v>
      </c>
      <c r="E25" s="84">
        <f t="shared" si="2"/>
        <v>18861070</v>
      </c>
      <c r="F25" s="84">
        <f t="shared" si="2"/>
        <v>18557102</v>
      </c>
      <c r="G25" s="84">
        <f t="shared" si="2"/>
        <v>18339756</v>
      </c>
      <c r="H25" s="84">
        <f t="shared" si="2"/>
        <v>12432942</v>
      </c>
      <c r="I25" s="84">
        <f t="shared" si="2"/>
        <v>6296552</v>
      </c>
      <c r="J25" s="84">
        <f t="shared" si="2"/>
        <v>6091703</v>
      </c>
      <c r="K25" s="84">
        <f t="shared" si="2"/>
        <v>5492796</v>
      </c>
      <c r="L25" s="84">
        <f t="shared" si="2"/>
        <v>5333896</v>
      </c>
      <c r="M25" s="84"/>
      <c r="N25" s="84">
        <f t="shared" si="2"/>
        <v>5261453</v>
      </c>
      <c r="O25" s="84">
        <f t="shared" si="2"/>
        <v>4781074</v>
      </c>
      <c r="P25" s="84">
        <f t="shared" si="2"/>
        <v>163773723</v>
      </c>
      <c r="Q25" s="84">
        <f t="shared" si="2"/>
        <v>232333691</v>
      </c>
      <c r="R25" s="206"/>
      <c r="S25" s="112"/>
      <c r="T25" s="112"/>
    </row>
    <row r="26" spans="1:20" ht="42.75" thickBot="1">
      <c r="A26" s="262"/>
      <c r="B26" s="201" t="s">
        <v>270</v>
      </c>
      <c r="C26" s="202">
        <f>C25/$P$25</f>
        <v>0.2264231606922681</v>
      </c>
      <c r="D26" s="202">
        <f aca="true" t="shared" si="3" ref="D26:P26">D25/$P$25</f>
        <v>0.15413470816682845</v>
      </c>
      <c r="E26" s="202">
        <f t="shared" si="3"/>
        <v>0.11516542247745079</v>
      </c>
      <c r="F26" s="202">
        <f t="shared" si="3"/>
        <v>0.11330939823600396</v>
      </c>
      <c r="G26" s="202">
        <f t="shared" si="3"/>
        <v>0.11198228668221702</v>
      </c>
      <c r="H26" s="202">
        <f t="shared" si="3"/>
        <v>0.07591536525062693</v>
      </c>
      <c r="I26" s="202">
        <f t="shared" si="3"/>
        <v>0.03844665606093598</v>
      </c>
      <c r="J26" s="202">
        <f t="shared" si="3"/>
        <v>0.037195851009627474</v>
      </c>
      <c r="K26" s="202">
        <f t="shared" si="3"/>
        <v>0.03353893347103064</v>
      </c>
      <c r="L26" s="202">
        <f t="shared" si="3"/>
        <v>0.03256869235365676</v>
      </c>
      <c r="M26" s="202"/>
      <c r="N26" s="202">
        <f t="shared" si="3"/>
        <v>0.03212635643631304</v>
      </c>
      <c r="O26" s="202">
        <f t="shared" si="3"/>
        <v>0.029193169163040888</v>
      </c>
      <c r="P26" s="202">
        <f t="shared" si="3"/>
        <v>1</v>
      </c>
      <c r="Q26" s="202"/>
      <c r="R26" s="202"/>
      <c r="S26" s="92"/>
      <c r="T26" s="212"/>
    </row>
    <row r="27" spans="1:20" ht="63.75" thickBot="1">
      <c r="A27" s="263"/>
      <c r="B27" s="201" t="s">
        <v>271</v>
      </c>
      <c r="C27" s="202">
        <f>C25/$Q$25</f>
        <v>0.1596073468311576</v>
      </c>
      <c r="D27" s="202">
        <f aca="true" t="shared" si="4" ref="D27:Q27">D25/$Q$25</f>
        <v>0.1086506863957152</v>
      </c>
      <c r="E27" s="202">
        <f t="shared" si="4"/>
        <v>0.08118095106576687</v>
      </c>
      <c r="F27" s="202">
        <f t="shared" si="4"/>
        <v>0.07987262596366189</v>
      </c>
      <c r="G27" s="202">
        <f t="shared" si="4"/>
        <v>0.07893713529476877</v>
      </c>
      <c r="H27" s="202">
        <f t="shared" si="4"/>
        <v>0.053513297819557305</v>
      </c>
      <c r="I27" s="202">
        <f t="shared" si="4"/>
        <v>0.027101329871266927</v>
      </c>
      <c r="J27" s="202">
        <f t="shared" si="4"/>
        <v>0.026219628215694298</v>
      </c>
      <c r="K27" s="202">
        <f t="shared" si="4"/>
        <v>0.023641840218515703</v>
      </c>
      <c r="L27" s="202">
        <f t="shared" si="4"/>
        <v>0.02295791013796617</v>
      </c>
      <c r="M27" s="202"/>
      <c r="N27" s="202">
        <f t="shared" si="4"/>
        <v>0.02264610430520815</v>
      </c>
      <c r="O27" s="202">
        <f t="shared" si="4"/>
        <v>0.020578479080763195</v>
      </c>
      <c r="P27" s="202">
        <f t="shared" si="4"/>
        <v>0.7049073352000421</v>
      </c>
      <c r="Q27" s="202">
        <f t="shared" si="4"/>
        <v>1</v>
      </c>
      <c r="R27" s="202"/>
      <c r="S27" s="92"/>
      <c r="T27" s="212"/>
    </row>
    <row r="28" spans="1:20" ht="13.5" thickBot="1">
      <c r="A28" s="252" t="s">
        <v>163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17"/>
      <c r="T28" s="17"/>
    </row>
    <row r="29" spans="1:20" ht="105.75" thickBot="1">
      <c r="A29" s="261" t="s">
        <v>255</v>
      </c>
      <c r="B29" s="40" t="s">
        <v>42</v>
      </c>
      <c r="C29" s="200" t="s">
        <v>93</v>
      </c>
      <c r="D29" s="111" t="s">
        <v>36</v>
      </c>
      <c r="E29" s="200" t="s">
        <v>14</v>
      </c>
      <c r="F29" s="111" t="s">
        <v>23</v>
      </c>
      <c r="G29" s="200" t="s">
        <v>18</v>
      </c>
      <c r="H29" s="200" t="s">
        <v>21</v>
      </c>
      <c r="I29" s="200" t="s">
        <v>16</v>
      </c>
      <c r="J29" s="200" t="s">
        <v>19</v>
      </c>
      <c r="K29" s="111" t="s">
        <v>31</v>
      </c>
      <c r="L29" s="200" t="s">
        <v>144</v>
      </c>
      <c r="M29" s="200"/>
      <c r="N29" s="111" t="s">
        <v>33</v>
      </c>
      <c r="O29" s="111" t="s">
        <v>29</v>
      </c>
      <c r="P29" s="111" t="s">
        <v>257</v>
      </c>
      <c r="Q29" s="111" t="s">
        <v>260</v>
      </c>
      <c r="R29" s="111" t="s">
        <v>300</v>
      </c>
      <c r="S29" s="41"/>
      <c r="T29" s="41"/>
    </row>
    <row r="30" spans="1:20" ht="22.5">
      <c r="A30" s="262"/>
      <c r="B30" s="60" t="s">
        <v>43</v>
      </c>
      <c r="C30" s="96"/>
      <c r="D30" s="96"/>
      <c r="E30" s="96"/>
      <c r="F30" s="96"/>
      <c r="G30" s="96"/>
      <c r="H30" s="96"/>
      <c r="I30" s="96"/>
      <c r="J30" s="54"/>
      <c r="K30" s="96"/>
      <c r="L30" s="96"/>
      <c r="M30" s="96"/>
      <c r="N30" s="96"/>
      <c r="O30" s="96"/>
      <c r="P30" s="95">
        <f aca="true" t="shared" si="5" ref="P30:P47">SUM(C30:O30)</f>
        <v>0</v>
      </c>
      <c r="Q30" s="95"/>
      <c r="R30" s="204"/>
      <c r="S30" s="41"/>
      <c r="T30" s="41"/>
    </row>
    <row r="31" spans="1:20" ht="33.75">
      <c r="A31" s="262"/>
      <c r="B31" s="56" t="s">
        <v>44</v>
      </c>
      <c r="C31" s="87">
        <v>2356</v>
      </c>
      <c r="D31" s="87">
        <v>33674</v>
      </c>
      <c r="E31" s="87">
        <v>4877032</v>
      </c>
      <c r="F31" s="87">
        <v>131433</v>
      </c>
      <c r="G31" s="87">
        <v>1890643</v>
      </c>
      <c r="H31" s="87">
        <v>4530202</v>
      </c>
      <c r="I31" s="87">
        <v>2524430</v>
      </c>
      <c r="J31" s="87">
        <v>672781</v>
      </c>
      <c r="K31" s="87">
        <v>100769</v>
      </c>
      <c r="L31" s="87">
        <v>2471108</v>
      </c>
      <c r="M31" s="87"/>
      <c r="N31" s="87">
        <v>484364</v>
      </c>
      <c r="O31" s="87">
        <v>1741225</v>
      </c>
      <c r="P31" s="88">
        <f t="shared" si="5"/>
        <v>19460017</v>
      </c>
      <c r="Q31" s="88">
        <v>32701125</v>
      </c>
      <c r="R31" s="205">
        <f aca="true" t="shared" si="6" ref="R31:R47">P31/Q31</f>
        <v>0.5950870803374502</v>
      </c>
      <c r="S31" s="41"/>
      <c r="T31" s="41"/>
    </row>
    <row r="32" spans="1:20" ht="22.5">
      <c r="A32" s="262"/>
      <c r="B32" s="56" t="s">
        <v>45</v>
      </c>
      <c r="C32" s="87"/>
      <c r="D32" s="87"/>
      <c r="E32" s="87">
        <v>1222</v>
      </c>
      <c r="F32" s="87"/>
      <c r="G32" s="87">
        <v>72</v>
      </c>
      <c r="H32" s="87">
        <v>724724</v>
      </c>
      <c r="I32" s="87">
        <v>19818</v>
      </c>
      <c r="J32" s="87">
        <v>3070</v>
      </c>
      <c r="K32" s="87"/>
      <c r="L32" s="87">
        <v>4765</v>
      </c>
      <c r="M32" s="87"/>
      <c r="N32" s="87">
        <v>506844</v>
      </c>
      <c r="O32" s="87">
        <v>52918</v>
      </c>
      <c r="P32" s="88">
        <f t="shared" si="5"/>
        <v>1313433</v>
      </c>
      <c r="Q32" s="88">
        <v>2274386</v>
      </c>
      <c r="R32" s="205">
        <f t="shared" si="6"/>
        <v>0.5774890453951088</v>
      </c>
      <c r="S32" s="41"/>
      <c r="T32" s="41"/>
    </row>
    <row r="33" spans="1:20" ht="33.75">
      <c r="A33" s="262"/>
      <c r="B33" s="56" t="s">
        <v>46</v>
      </c>
      <c r="C33" s="87"/>
      <c r="D33" s="87"/>
      <c r="E33" s="87">
        <v>2184709</v>
      </c>
      <c r="F33" s="87">
        <v>27418</v>
      </c>
      <c r="G33" s="87">
        <v>2431582</v>
      </c>
      <c r="H33" s="87">
        <v>1374154</v>
      </c>
      <c r="I33" s="87">
        <v>1602025</v>
      </c>
      <c r="J33" s="87">
        <v>1802868</v>
      </c>
      <c r="K33" s="87">
        <v>28877</v>
      </c>
      <c r="L33" s="87">
        <v>129707</v>
      </c>
      <c r="M33" s="87"/>
      <c r="N33" s="87">
        <v>3602665</v>
      </c>
      <c r="O33" s="87">
        <v>28781</v>
      </c>
      <c r="P33" s="88">
        <f t="shared" si="5"/>
        <v>13212786</v>
      </c>
      <c r="Q33" s="88">
        <v>21677153</v>
      </c>
      <c r="R33" s="205">
        <f t="shared" si="6"/>
        <v>0.6095258911536954</v>
      </c>
      <c r="S33" s="41"/>
      <c r="T33" s="41"/>
    </row>
    <row r="34" spans="1:20" ht="33.75">
      <c r="A34" s="262"/>
      <c r="B34" s="56" t="s">
        <v>47</v>
      </c>
      <c r="C34" s="87"/>
      <c r="D34" s="87">
        <v>7162</v>
      </c>
      <c r="E34" s="87">
        <v>3371711</v>
      </c>
      <c r="F34" s="87">
        <v>101</v>
      </c>
      <c r="G34" s="87">
        <v>623738</v>
      </c>
      <c r="H34" s="87">
        <v>661713</v>
      </c>
      <c r="I34" s="87">
        <v>274450</v>
      </c>
      <c r="J34" s="87">
        <v>111718</v>
      </c>
      <c r="K34" s="87">
        <v>2684</v>
      </c>
      <c r="L34" s="87">
        <v>325089</v>
      </c>
      <c r="M34" s="87"/>
      <c r="N34" s="87">
        <v>57560</v>
      </c>
      <c r="O34" s="87">
        <v>121742</v>
      </c>
      <c r="P34" s="88">
        <f t="shared" si="5"/>
        <v>5557668</v>
      </c>
      <c r="Q34" s="88">
        <v>12632689</v>
      </c>
      <c r="R34" s="205">
        <f t="shared" si="6"/>
        <v>0.4399433881416696</v>
      </c>
      <c r="S34" s="41"/>
      <c r="T34" s="41"/>
    </row>
    <row r="35" spans="1:20" ht="33.75">
      <c r="A35" s="262"/>
      <c r="B35" s="56" t="s">
        <v>48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8"/>
      <c r="Q35" s="88"/>
      <c r="R35" s="205"/>
      <c r="S35" s="41"/>
      <c r="T35" s="41"/>
    </row>
    <row r="36" spans="1:20" ht="22.5">
      <c r="A36" s="262"/>
      <c r="B36" s="56" t="s">
        <v>49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8"/>
      <c r="Q36" s="88"/>
      <c r="R36" s="205"/>
      <c r="S36" s="41"/>
      <c r="T36" s="41"/>
    </row>
    <row r="37" spans="1:20" ht="33.75">
      <c r="A37" s="262"/>
      <c r="B37" s="56" t="s">
        <v>85</v>
      </c>
      <c r="C37" s="87"/>
      <c r="D37" s="87">
        <v>33541</v>
      </c>
      <c r="E37" s="87">
        <v>1772328</v>
      </c>
      <c r="F37" s="87">
        <v>6233</v>
      </c>
      <c r="G37" s="87">
        <v>599886</v>
      </c>
      <c r="H37" s="87">
        <v>1139151</v>
      </c>
      <c r="I37" s="87">
        <v>1474247</v>
      </c>
      <c r="J37" s="87">
        <v>976903</v>
      </c>
      <c r="K37" s="87">
        <v>531</v>
      </c>
      <c r="L37" s="87">
        <v>38476</v>
      </c>
      <c r="M37" s="87"/>
      <c r="N37" s="87">
        <v>74920</v>
      </c>
      <c r="O37" s="87">
        <v>179866</v>
      </c>
      <c r="P37" s="88">
        <f t="shared" si="5"/>
        <v>6296082</v>
      </c>
      <c r="Q37" s="88">
        <v>11638608</v>
      </c>
      <c r="R37" s="205">
        <f t="shared" si="6"/>
        <v>0.5409652082104665</v>
      </c>
      <c r="S37" s="41"/>
      <c r="T37" s="41"/>
    </row>
    <row r="38" spans="1:20" ht="22.5">
      <c r="A38" s="262"/>
      <c r="B38" s="56" t="s">
        <v>86</v>
      </c>
      <c r="C38" s="87">
        <v>1784</v>
      </c>
      <c r="D38" s="87">
        <v>9085</v>
      </c>
      <c r="E38" s="87">
        <v>1978295</v>
      </c>
      <c r="F38" s="87">
        <v>187671</v>
      </c>
      <c r="G38" s="87">
        <v>1251522</v>
      </c>
      <c r="H38" s="87">
        <v>481906</v>
      </c>
      <c r="I38" s="87">
        <v>319941</v>
      </c>
      <c r="J38" s="87">
        <v>142078</v>
      </c>
      <c r="K38" s="87">
        <v>117273</v>
      </c>
      <c r="L38" s="87">
        <v>141290</v>
      </c>
      <c r="M38" s="87"/>
      <c r="N38" s="87">
        <v>20191</v>
      </c>
      <c r="O38" s="87">
        <v>528437</v>
      </c>
      <c r="P38" s="88">
        <f t="shared" si="5"/>
        <v>5179473</v>
      </c>
      <c r="Q38" s="88">
        <v>8875789</v>
      </c>
      <c r="R38" s="205">
        <f t="shared" si="6"/>
        <v>0.5835507130690015</v>
      </c>
      <c r="S38" s="41"/>
      <c r="T38" s="41"/>
    </row>
    <row r="39" spans="1:20" ht="33.75">
      <c r="A39" s="262"/>
      <c r="B39" s="56" t="s">
        <v>129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8"/>
      <c r="Q39" s="88"/>
      <c r="R39" s="205"/>
      <c r="S39" s="41"/>
      <c r="T39" s="41"/>
    </row>
    <row r="40" spans="1:20" ht="33.75">
      <c r="A40" s="262"/>
      <c r="B40" s="56" t="s">
        <v>140</v>
      </c>
      <c r="C40" s="87"/>
      <c r="D40" s="87"/>
      <c r="E40" s="87">
        <v>827655</v>
      </c>
      <c r="F40" s="87">
        <v>46851</v>
      </c>
      <c r="G40" s="87">
        <v>73697</v>
      </c>
      <c r="H40" s="87">
        <v>361862</v>
      </c>
      <c r="I40" s="87">
        <v>386909</v>
      </c>
      <c r="J40" s="87">
        <v>18894</v>
      </c>
      <c r="K40" s="87">
        <v>64320</v>
      </c>
      <c r="L40" s="87">
        <v>15096</v>
      </c>
      <c r="M40" s="87"/>
      <c r="N40" s="87"/>
      <c r="O40" s="87">
        <v>85680</v>
      </c>
      <c r="P40" s="88">
        <f t="shared" si="5"/>
        <v>1880964</v>
      </c>
      <c r="Q40" s="88">
        <v>3711859</v>
      </c>
      <c r="R40" s="205">
        <f t="shared" si="6"/>
        <v>0.5067444641620277</v>
      </c>
      <c r="S40" s="41"/>
      <c r="T40" s="41"/>
    </row>
    <row r="41" spans="1:20" ht="67.5">
      <c r="A41" s="262"/>
      <c r="B41" s="56" t="s">
        <v>141</v>
      </c>
      <c r="C41" s="87">
        <v>61375000</v>
      </c>
      <c r="D41" s="87">
        <v>31012102</v>
      </c>
      <c r="E41" s="87">
        <v>182230</v>
      </c>
      <c r="F41" s="87"/>
      <c r="G41" s="87">
        <v>7869955</v>
      </c>
      <c r="H41" s="87"/>
      <c r="I41" s="87">
        <v>971676</v>
      </c>
      <c r="J41" s="87">
        <v>100</v>
      </c>
      <c r="K41" s="87">
        <v>371557</v>
      </c>
      <c r="L41" s="87"/>
      <c r="M41" s="87"/>
      <c r="N41" s="87"/>
      <c r="O41" s="87">
        <v>529329</v>
      </c>
      <c r="P41" s="88">
        <f t="shared" si="5"/>
        <v>102311949</v>
      </c>
      <c r="Q41" s="88">
        <v>105072815</v>
      </c>
      <c r="R41" s="205">
        <f t="shared" si="6"/>
        <v>0.9737242596955263</v>
      </c>
      <c r="S41" s="41"/>
      <c r="T41" s="41"/>
    </row>
    <row r="42" spans="1:20" ht="33.75">
      <c r="A42" s="262"/>
      <c r="B42" s="56" t="s">
        <v>87</v>
      </c>
      <c r="C42" s="87"/>
      <c r="D42" s="87"/>
      <c r="E42" s="87">
        <v>1109341</v>
      </c>
      <c r="F42" s="87">
        <v>9954177</v>
      </c>
      <c r="G42" s="87">
        <v>655937</v>
      </c>
      <c r="H42" s="87">
        <v>1084117</v>
      </c>
      <c r="I42" s="87">
        <v>1764336</v>
      </c>
      <c r="J42" s="87">
        <v>70945</v>
      </c>
      <c r="K42" s="87">
        <v>427308</v>
      </c>
      <c r="L42" s="87">
        <v>75389</v>
      </c>
      <c r="M42" s="87"/>
      <c r="N42" s="87">
        <v>171923</v>
      </c>
      <c r="O42" s="87">
        <v>718398</v>
      </c>
      <c r="P42" s="88">
        <f t="shared" si="5"/>
        <v>16031871</v>
      </c>
      <c r="Q42" s="88">
        <v>36537922</v>
      </c>
      <c r="R42" s="205">
        <f t="shared" si="6"/>
        <v>0.43877347485716345</v>
      </c>
      <c r="S42" s="41"/>
      <c r="T42" s="41"/>
    </row>
    <row r="43" spans="1:20" ht="33.75">
      <c r="A43" s="262"/>
      <c r="B43" s="56" t="s">
        <v>88</v>
      </c>
      <c r="C43" s="87"/>
      <c r="D43" s="87">
        <v>400</v>
      </c>
      <c r="E43" s="87">
        <v>7274305</v>
      </c>
      <c r="F43" s="87">
        <v>2928</v>
      </c>
      <c r="G43" s="87">
        <v>1524061</v>
      </c>
      <c r="H43" s="87">
        <v>1359953</v>
      </c>
      <c r="I43" s="87">
        <v>515648</v>
      </c>
      <c r="J43" s="87">
        <v>5717082</v>
      </c>
      <c r="K43" s="87">
        <v>50917</v>
      </c>
      <c r="L43" s="87">
        <v>1608041</v>
      </c>
      <c r="M43" s="87"/>
      <c r="N43" s="87">
        <v>25600</v>
      </c>
      <c r="O43" s="87">
        <v>385682</v>
      </c>
      <c r="P43" s="88">
        <f t="shared" si="5"/>
        <v>18464617</v>
      </c>
      <c r="Q43" s="88">
        <v>36022631</v>
      </c>
      <c r="R43" s="205">
        <f t="shared" si="6"/>
        <v>0.5125837976687488</v>
      </c>
      <c r="S43" s="41"/>
      <c r="T43" s="41"/>
    </row>
    <row r="44" spans="1:20" ht="22.5">
      <c r="A44" s="262"/>
      <c r="B44" s="56" t="s">
        <v>89</v>
      </c>
      <c r="C44" s="87"/>
      <c r="D44" s="87">
        <v>10345</v>
      </c>
      <c r="E44" s="87">
        <v>130589</v>
      </c>
      <c r="F44" s="87">
        <v>54853</v>
      </c>
      <c r="G44" s="87">
        <v>189009</v>
      </c>
      <c r="H44" s="87">
        <v>1113240</v>
      </c>
      <c r="I44" s="87">
        <v>52602</v>
      </c>
      <c r="J44" s="87">
        <v>403978</v>
      </c>
      <c r="K44" s="87">
        <v>21643</v>
      </c>
      <c r="L44" s="87">
        <v>35753</v>
      </c>
      <c r="M44" s="87"/>
      <c r="N44" s="87">
        <v>2586</v>
      </c>
      <c r="O44" s="87">
        <v>73085</v>
      </c>
      <c r="P44" s="88">
        <f t="shared" si="5"/>
        <v>2087683</v>
      </c>
      <c r="Q44" s="88">
        <v>3448555</v>
      </c>
      <c r="R44" s="205">
        <f t="shared" si="6"/>
        <v>0.6053790645647235</v>
      </c>
      <c r="S44" s="41"/>
      <c r="T44" s="41"/>
    </row>
    <row r="45" spans="1:20" ht="33.75">
      <c r="A45" s="262"/>
      <c r="B45" s="56" t="s">
        <v>90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8"/>
      <c r="Q45" s="88"/>
      <c r="R45" s="205"/>
      <c r="S45" s="41"/>
      <c r="T45" s="41"/>
    </row>
    <row r="46" spans="1:20" ht="22.5">
      <c r="A46" s="262"/>
      <c r="B46" s="56" t="s">
        <v>91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8"/>
      <c r="Q46" s="88"/>
      <c r="R46" s="205"/>
      <c r="S46" s="41"/>
      <c r="T46" s="41"/>
    </row>
    <row r="47" spans="1:20" ht="34.5" thickBot="1">
      <c r="A47" s="262"/>
      <c r="B47" s="61" t="s">
        <v>92</v>
      </c>
      <c r="C47" s="104"/>
      <c r="D47" s="104">
        <v>85147</v>
      </c>
      <c r="E47" s="104">
        <v>1556224</v>
      </c>
      <c r="F47" s="104">
        <v>5056</v>
      </c>
      <c r="G47" s="104">
        <v>531133</v>
      </c>
      <c r="H47" s="104">
        <v>682467</v>
      </c>
      <c r="I47" s="104">
        <v>476139</v>
      </c>
      <c r="J47" s="104">
        <v>303854</v>
      </c>
      <c r="K47" s="104">
        <v>107516</v>
      </c>
      <c r="L47" s="104">
        <v>246050</v>
      </c>
      <c r="M47" s="104"/>
      <c r="N47" s="104">
        <v>11936</v>
      </c>
      <c r="O47" s="104">
        <v>224274</v>
      </c>
      <c r="P47" s="105">
        <f t="shared" si="5"/>
        <v>4229796</v>
      </c>
      <c r="Q47" s="105">
        <v>6457806</v>
      </c>
      <c r="R47" s="206">
        <f t="shared" si="6"/>
        <v>0.6549896357989076</v>
      </c>
      <c r="S47" s="41"/>
      <c r="T47" s="41"/>
    </row>
    <row r="48" spans="1:18" s="185" customFormat="1" ht="21.75" thickBot="1">
      <c r="A48" s="262"/>
      <c r="B48" s="201" t="s">
        <v>257</v>
      </c>
      <c r="C48" s="84">
        <f>SUM(C30:C47)</f>
        <v>61379140</v>
      </c>
      <c r="D48" s="84">
        <f aca="true" t="shared" si="7" ref="D48:Q48">SUM(D30:D47)</f>
        <v>31191456</v>
      </c>
      <c r="E48" s="84">
        <f t="shared" si="7"/>
        <v>25265641</v>
      </c>
      <c r="F48" s="84">
        <f t="shared" si="7"/>
        <v>10416721</v>
      </c>
      <c r="G48" s="84">
        <f t="shared" si="7"/>
        <v>17641235</v>
      </c>
      <c r="H48" s="84">
        <f t="shared" si="7"/>
        <v>13513489</v>
      </c>
      <c r="I48" s="84">
        <f t="shared" si="7"/>
        <v>10382221</v>
      </c>
      <c r="J48" s="84">
        <f t="shared" si="7"/>
        <v>10224271</v>
      </c>
      <c r="K48" s="84">
        <f t="shared" si="7"/>
        <v>1293395</v>
      </c>
      <c r="L48" s="84">
        <f t="shared" si="7"/>
        <v>5090764</v>
      </c>
      <c r="M48" s="84"/>
      <c r="N48" s="84">
        <f t="shared" si="7"/>
        <v>4958589</v>
      </c>
      <c r="O48" s="84">
        <f t="shared" si="7"/>
        <v>4669417</v>
      </c>
      <c r="P48" s="84">
        <f t="shared" si="7"/>
        <v>196026339</v>
      </c>
      <c r="Q48" s="84">
        <f t="shared" si="7"/>
        <v>281051338</v>
      </c>
      <c r="R48" s="206"/>
    </row>
    <row r="49" spans="1:18" s="185" customFormat="1" ht="42.75" thickBot="1">
      <c r="A49" s="262"/>
      <c r="B49" s="201" t="s">
        <v>270</v>
      </c>
      <c r="C49" s="202">
        <f aca="true" t="shared" si="8" ref="C49:P49">C48/$P$48</f>
        <v>0.313116800084707</v>
      </c>
      <c r="D49" s="202">
        <f t="shared" si="8"/>
        <v>0.15911869883975133</v>
      </c>
      <c r="E49" s="202">
        <f t="shared" si="8"/>
        <v>0.12888901118537954</v>
      </c>
      <c r="F49" s="202">
        <f t="shared" si="8"/>
        <v>0.05313939470144367</v>
      </c>
      <c r="G49" s="202">
        <f t="shared" si="8"/>
        <v>0.08999420736006297</v>
      </c>
      <c r="H49" s="202">
        <f t="shared" si="8"/>
        <v>0.06893710849744533</v>
      </c>
      <c r="I49" s="202">
        <f t="shared" si="8"/>
        <v>0.052963397944191574</v>
      </c>
      <c r="J49" s="202">
        <f t="shared" si="8"/>
        <v>0.05215763887729393</v>
      </c>
      <c r="K49" s="202">
        <f t="shared" si="8"/>
        <v>0.006598067415828237</v>
      </c>
      <c r="L49" s="202">
        <f t="shared" si="8"/>
        <v>0.025969795824223398</v>
      </c>
      <c r="M49" s="202"/>
      <c r="N49" s="202">
        <f t="shared" si="8"/>
        <v>0.025295524189736563</v>
      </c>
      <c r="O49" s="202">
        <f t="shared" si="8"/>
        <v>0.02382035507993648</v>
      </c>
      <c r="P49" s="202">
        <f t="shared" si="8"/>
        <v>1</v>
      </c>
      <c r="Q49" s="202"/>
      <c r="R49" s="34"/>
    </row>
    <row r="50" spans="1:20" s="185" customFormat="1" ht="63.75" thickBot="1">
      <c r="A50" s="263"/>
      <c r="B50" s="201" t="s">
        <v>271</v>
      </c>
      <c r="C50" s="202">
        <f aca="true" t="shared" si="9" ref="C50:P50">C48/$Q$48</f>
        <v>0.21839120367397077</v>
      </c>
      <c r="D50" s="202">
        <f t="shared" si="9"/>
        <v>0.11098134676021361</v>
      </c>
      <c r="E50" s="202">
        <f t="shared" si="9"/>
        <v>0.08989688922953998</v>
      </c>
      <c r="F50" s="202">
        <f t="shared" si="9"/>
        <v>0.03706341010196507</v>
      </c>
      <c r="G50" s="202">
        <f t="shared" si="9"/>
        <v>0.06276872803928797</v>
      </c>
      <c r="H50" s="202">
        <f t="shared" si="9"/>
        <v>0.0480819237373636</v>
      </c>
      <c r="I50" s="202">
        <f t="shared" si="9"/>
        <v>0.03694065672798896</v>
      </c>
      <c r="J50" s="202">
        <f t="shared" si="9"/>
        <v>0.036378659759307035</v>
      </c>
      <c r="K50" s="202">
        <f t="shared" si="9"/>
        <v>0.004601988409676242</v>
      </c>
      <c r="L50" s="202">
        <f t="shared" si="9"/>
        <v>0.01811328861206133</v>
      </c>
      <c r="M50" s="202"/>
      <c r="N50" s="202">
        <f t="shared" si="9"/>
        <v>0.017643000866980396</v>
      </c>
      <c r="O50" s="202">
        <f t="shared" si="9"/>
        <v>0.01661410699279432</v>
      </c>
      <c r="P50" s="202">
        <f t="shared" si="9"/>
        <v>0.6974752029111493</v>
      </c>
      <c r="Q50" s="202"/>
      <c r="R50" s="202">
        <f>P48/$Q$48</f>
        <v>0.6974752029111493</v>
      </c>
      <c r="S50" s="213"/>
      <c r="T50" s="212"/>
    </row>
    <row r="51" spans="1:20" ht="13.5" thickBot="1">
      <c r="A51" s="252" t="s">
        <v>164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17"/>
      <c r="T51" s="17"/>
    </row>
    <row r="52" spans="1:20" ht="105.75" thickBot="1">
      <c r="A52" s="261" t="s">
        <v>255</v>
      </c>
      <c r="B52" s="40" t="s">
        <v>42</v>
      </c>
      <c r="C52" s="200" t="s">
        <v>93</v>
      </c>
      <c r="D52" s="111" t="s">
        <v>36</v>
      </c>
      <c r="E52" s="200" t="s">
        <v>14</v>
      </c>
      <c r="F52" s="111" t="s">
        <v>23</v>
      </c>
      <c r="G52" s="200" t="s">
        <v>18</v>
      </c>
      <c r="H52" s="200" t="s">
        <v>21</v>
      </c>
      <c r="I52" s="200" t="s">
        <v>16</v>
      </c>
      <c r="J52" s="200" t="s">
        <v>19</v>
      </c>
      <c r="K52" s="200" t="s">
        <v>20</v>
      </c>
      <c r="L52" s="200" t="s">
        <v>17</v>
      </c>
      <c r="M52" s="200"/>
      <c r="N52" s="111" t="s">
        <v>31</v>
      </c>
      <c r="O52" s="200" t="s">
        <v>122</v>
      </c>
      <c r="P52" s="111" t="s">
        <v>258</v>
      </c>
      <c r="Q52" s="111" t="s">
        <v>260</v>
      </c>
      <c r="R52" s="111" t="s">
        <v>259</v>
      </c>
      <c r="S52" s="41"/>
      <c r="T52" s="41"/>
    </row>
    <row r="53" spans="1:20" ht="22.5">
      <c r="A53" s="262"/>
      <c r="B53" s="60" t="s">
        <v>43</v>
      </c>
      <c r="C53" s="96"/>
      <c r="D53" s="96"/>
      <c r="E53" s="96"/>
      <c r="F53" s="96"/>
      <c r="G53" s="96"/>
      <c r="H53" s="96"/>
      <c r="I53" s="96"/>
      <c r="J53" s="54"/>
      <c r="K53" s="54"/>
      <c r="L53" s="54"/>
      <c r="M53" s="54"/>
      <c r="N53" s="96"/>
      <c r="O53" s="96"/>
      <c r="P53" s="95">
        <f>SUM(C53:O53)</f>
        <v>0</v>
      </c>
      <c r="Q53" s="95"/>
      <c r="R53" s="208"/>
      <c r="S53" s="41"/>
      <c r="T53" s="41"/>
    </row>
    <row r="54" spans="1:20" ht="33.75">
      <c r="A54" s="262"/>
      <c r="B54" s="56" t="s">
        <v>44</v>
      </c>
      <c r="C54" s="87"/>
      <c r="D54" s="87">
        <v>45314</v>
      </c>
      <c r="E54" s="87">
        <v>5741329</v>
      </c>
      <c r="F54" s="87">
        <v>72562</v>
      </c>
      <c r="G54" s="87">
        <v>1864943</v>
      </c>
      <c r="H54" s="87">
        <v>4506590</v>
      </c>
      <c r="I54" s="87">
        <v>2428372</v>
      </c>
      <c r="J54" s="87">
        <v>1024997</v>
      </c>
      <c r="K54" s="87">
        <v>109684</v>
      </c>
      <c r="L54" s="87">
        <v>1782465</v>
      </c>
      <c r="M54" s="87"/>
      <c r="N54" s="87">
        <v>3884604</v>
      </c>
      <c r="O54" s="87">
        <v>1084803</v>
      </c>
      <c r="P54" s="88">
        <f aca="true" t="shared" si="10" ref="P54:P70">SUM(C54:O54)</f>
        <v>22545663</v>
      </c>
      <c r="Q54" s="88">
        <v>36132277</v>
      </c>
      <c r="R54" s="205">
        <f>P54/Q54</f>
        <v>0.6239757046033938</v>
      </c>
      <c r="S54" s="41"/>
      <c r="T54" s="41"/>
    </row>
    <row r="55" spans="1:20" ht="22.5">
      <c r="A55" s="262"/>
      <c r="B55" s="56" t="s">
        <v>45</v>
      </c>
      <c r="C55" s="87"/>
      <c r="D55" s="87"/>
      <c r="E55" s="87">
        <v>11500</v>
      </c>
      <c r="F55" s="87"/>
      <c r="G55" s="87">
        <v>8408</v>
      </c>
      <c r="H55" s="87">
        <v>1527052</v>
      </c>
      <c r="I55" s="87">
        <v>17505</v>
      </c>
      <c r="J55" s="87">
        <v>3486</v>
      </c>
      <c r="K55" s="87">
        <v>2750</v>
      </c>
      <c r="L55" s="87">
        <v>38729</v>
      </c>
      <c r="M55" s="87"/>
      <c r="N55" s="87">
        <v>16099</v>
      </c>
      <c r="O55" s="87"/>
      <c r="P55" s="88">
        <f t="shared" si="10"/>
        <v>1625529</v>
      </c>
      <c r="Q55" s="88">
        <v>3026871</v>
      </c>
      <c r="R55" s="205">
        <f aca="true" t="shared" si="11" ref="R55:R67">P55/Q55</f>
        <v>0.5370327972351646</v>
      </c>
      <c r="S55" s="41"/>
      <c r="T55" s="41"/>
    </row>
    <row r="56" spans="1:20" ht="33.75">
      <c r="A56" s="262"/>
      <c r="B56" s="56" t="s">
        <v>46</v>
      </c>
      <c r="C56" s="87">
        <v>16051</v>
      </c>
      <c r="D56" s="87"/>
      <c r="E56" s="87">
        <v>2749108</v>
      </c>
      <c r="F56" s="87">
        <v>2267357</v>
      </c>
      <c r="G56" s="87">
        <v>2193373</v>
      </c>
      <c r="H56" s="87">
        <v>1350907</v>
      </c>
      <c r="I56" s="87">
        <v>2293995</v>
      </c>
      <c r="J56" s="87">
        <v>2019842</v>
      </c>
      <c r="K56" s="87">
        <v>6070122</v>
      </c>
      <c r="L56" s="87">
        <v>135660</v>
      </c>
      <c r="M56" s="87"/>
      <c r="N56" s="87">
        <v>4571</v>
      </c>
      <c r="O56" s="87">
        <v>410207</v>
      </c>
      <c r="P56" s="88">
        <f t="shared" si="10"/>
        <v>19511193</v>
      </c>
      <c r="Q56" s="88">
        <v>28146907</v>
      </c>
      <c r="R56" s="205">
        <f t="shared" si="11"/>
        <v>0.6931913691262773</v>
      </c>
      <c r="S56" s="41"/>
      <c r="T56" s="41"/>
    </row>
    <row r="57" spans="1:20" ht="33.75">
      <c r="A57" s="262"/>
      <c r="B57" s="56" t="s">
        <v>47</v>
      </c>
      <c r="C57" s="87"/>
      <c r="D57" s="87"/>
      <c r="E57" s="87">
        <v>3449074</v>
      </c>
      <c r="F57" s="87">
        <v>67615</v>
      </c>
      <c r="G57" s="87">
        <v>389881</v>
      </c>
      <c r="H57" s="87">
        <v>1001274</v>
      </c>
      <c r="I57" s="87">
        <v>517018</v>
      </c>
      <c r="J57" s="87">
        <v>192814</v>
      </c>
      <c r="K57" s="87">
        <v>104845</v>
      </c>
      <c r="L57" s="87">
        <v>747209</v>
      </c>
      <c r="M57" s="87"/>
      <c r="N57" s="87">
        <v>68324</v>
      </c>
      <c r="O57" s="87">
        <v>144477</v>
      </c>
      <c r="P57" s="88">
        <f t="shared" si="10"/>
        <v>6682531</v>
      </c>
      <c r="Q57" s="88">
        <v>13728592</v>
      </c>
      <c r="R57" s="205">
        <f t="shared" si="11"/>
        <v>0.48676011349160936</v>
      </c>
      <c r="S57" s="41"/>
      <c r="T57" s="41"/>
    </row>
    <row r="58" spans="1:20" ht="33.75">
      <c r="A58" s="262"/>
      <c r="B58" s="56" t="s">
        <v>48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8"/>
      <c r="Q58" s="88"/>
      <c r="R58" s="205"/>
      <c r="S58" s="41"/>
      <c r="T58" s="41"/>
    </row>
    <row r="59" spans="1:20" ht="22.5">
      <c r="A59" s="262"/>
      <c r="B59" s="56" t="s">
        <v>49</v>
      </c>
      <c r="C59" s="87"/>
      <c r="D59" s="87">
        <v>41401</v>
      </c>
      <c r="E59" s="87">
        <v>1824531</v>
      </c>
      <c r="F59" s="87">
        <v>114116</v>
      </c>
      <c r="G59" s="87">
        <v>798863</v>
      </c>
      <c r="H59" s="87">
        <v>1824097</v>
      </c>
      <c r="I59" s="87">
        <v>1261453</v>
      </c>
      <c r="J59" s="87">
        <v>813638</v>
      </c>
      <c r="K59" s="87">
        <v>356616</v>
      </c>
      <c r="L59" s="87">
        <v>1098393</v>
      </c>
      <c r="M59" s="87"/>
      <c r="N59" s="87">
        <v>94784</v>
      </c>
      <c r="O59" s="87">
        <v>127742</v>
      </c>
      <c r="P59" s="88">
        <f t="shared" si="10"/>
        <v>8355634</v>
      </c>
      <c r="Q59" s="88">
        <v>12907016</v>
      </c>
      <c r="R59" s="205">
        <f t="shared" si="11"/>
        <v>0.6473714761026096</v>
      </c>
      <c r="S59" s="41"/>
      <c r="T59" s="41"/>
    </row>
    <row r="60" spans="1:20" ht="33.75">
      <c r="A60" s="262"/>
      <c r="B60" s="56" t="s">
        <v>85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205"/>
      <c r="S60" s="41"/>
      <c r="T60" s="41"/>
    </row>
    <row r="61" spans="1:20" ht="22.5">
      <c r="A61" s="262"/>
      <c r="B61" s="56" t="s">
        <v>86</v>
      </c>
      <c r="C61" s="87">
        <v>4436</v>
      </c>
      <c r="D61" s="87">
        <v>26260</v>
      </c>
      <c r="E61" s="87">
        <v>1677625</v>
      </c>
      <c r="F61" s="87">
        <v>234216</v>
      </c>
      <c r="G61" s="87">
        <v>1859514</v>
      </c>
      <c r="H61" s="87">
        <v>197504</v>
      </c>
      <c r="I61" s="87">
        <v>404008</v>
      </c>
      <c r="J61" s="87">
        <v>217913</v>
      </c>
      <c r="K61" s="87">
        <v>6185</v>
      </c>
      <c r="L61" s="87">
        <v>599525</v>
      </c>
      <c r="M61" s="87"/>
      <c r="N61" s="87">
        <v>67937</v>
      </c>
      <c r="O61" s="87">
        <v>903887</v>
      </c>
      <c r="P61" s="88">
        <f t="shared" si="10"/>
        <v>6199010</v>
      </c>
      <c r="Q61" s="88">
        <v>10614303</v>
      </c>
      <c r="R61" s="205">
        <f t="shared" si="11"/>
        <v>0.5840242171341821</v>
      </c>
      <c r="S61" s="41"/>
      <c r="T61" s="41"/>
    </row>
    <row r="62" spans="1:20" ht="33.75">
      <c r="A62" s="262"/>
      <c r="B62" s="56" t="s">
        <v>129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8"/>
      <c r="Q62" s="88"/>
      <c r="R62" s="205"/>
      <c r="S62" s="41"/>
      <c r="T62" s="41"/>
    </row>
    <row r="63" spans="1:20" ht="33.75">
      <c r="A63" s="262"/>
      <c r="B63" s="56" t="s">
        <v>140</v>
      </c>
      <c r="C63" s="87"/>
      <c r="D63" s="87">
        <v>133</v>
      </c>
      <c r="E63" s="87">
        <v>810455</v>
      </c>
      <c r="F63" s="87"/>
      <c r="G63" s="87">
        <v>141216</v>
      </c>
      <c r="H63" s="87">
        <v>70561</v>
      </c>
      <c r="I63" s="87">
        <v>264798</v>
      </c>
      <c r="J63" s="87">
        <v>49651</v>
      </c>
      <c r="K63" s="87">
        <v>1608</v>
      </c>
      <c r="L63" s="87">
        <v>399</v>
      </c>
      <c r="M63" s="87"/>
      <c r="N63" s="87">
        <v>67686</v>
      </c>
      <c r="O63" s="87">
        <v>1071980</v>
      </c>
      <c r="P63" s="88">
        <f t="shared" si="10"/>
        <v>2478487</v>
      </c>
      <c r="Q63" s="88">
        <v>3722092</v>
      </c>
      <c r="R63" s="205">
        <f t="shared" si="11"/>
        <v>0.665885475157519</v>
      </c>
      <c r="S63" s="41"/>
      <c r="T63" s="41"/>
    </row>
    <row r="64" spans="1:20" ht="67.5">
      <c r="A64" s="262"/>
      <c r="B64" s="56" t="s">
        <v>141</v>
      </c>
      <c r="C64" s="87">
        <v>33040000</v>
      </c>
      <c r="D64" s="87">
        <v>6615241</v>
      </c>
      <c r="E64" s="87">
        <v>2637833</v>
      </c>
      <c r="F64" s="87">
        <v>15119</v>
      </c>
      <c r="G64" s="87">
        <v>12638171</v>
      </c>
      <c r="H64" s="87"/>
      <c r="I64" s="87">
        <v>587168</v>
      </c>
      <c r="J64" s="87">
        <v>20423</v>
      </c>
      <c r="K64" s="87"/>
      <c r="L64" s="87">
        <v>2346</v>
      </c>
      <c r="M64" s="87"/>
      <c r="N64" s="87">
        <v>766002</v>
      </c>
      <c r="O64" s="87">
        <v>2300</v>
      </c>
      <c r="P64" s="88">
        <f t="shared" si="10"/>
        <v>56324603</v>
      </c>
      <c r="Q64" s="88">
        <v>58883895</v>
      </c>
      <c r="R64" s="205">
        <f t="shared" si="11"/>
        <v>0.9565366387532618</v>
      </c>
      <c r="S64" s="41"/>
      <c r="T64" s="41"/>
    </row>
    <row r="65" spans="1:20" ht="33.75">
      <c r="A65" s="262"/>
      <c r="B65" s="56" t="s">
        <v>87</v>
      </c>
      <c r="C65" s="87"/>
      <c r="D65" s="87">
        <v>1544</v>
      </c>
      <c r="E65" s="87">
        <v>1208452</v>
      </c>
      <c r="F65" s="87">
        <v>14439323</v>
      </c>
      <c r="G65" s="87">
        <v>422369</v>
      </c>
      <c r="H65" s="87">
        <v>2177377</v>
      </c>
      <c r="I65" s="87">
        <v>774377</v>
      </c>
      <c r="J65" s="87">
        <v>151754</v>
      </c>
      <c r="K65" s="87">
        <v>46340</v>
      </c>
      <c r="L65" s="87">
        <v>170007</v>
      </c>
      <c r="M65" s="87"/>
      <c r="N65" s="87">
        <v>1228355</v>
      </c>
      <c r="O65" s="87">
        <v>850434</v>
      </c>
      <c r="P65" s="88">
        <f t="shared" si="10"/>
        <v>21470332</v>
      </c>
      <c r="Q65" s="88">
        <v>44977315</v>
      </c>
      <c r="R65" s="205">
        <f t="shared" si="11"/>
        <v>0.4773591309307814</v>
      </c>
      <c r="S65" s="41"/>
      <c r="T65" s="41"/>
    </row>
    <row r="66" spans="1:20" ht="33.75">
      <c r="A66" s="262"/>
      <c r="B66" s="56" t="s">
        <v>88</v>
      </c>
      <c r="C66" s="87"/>
      <c r="D66" s="87"/>
      <c r="E66" s="87">
        <v>10248477</v>
      </c>
      <c r="F66" s="87">
        <v>331437</v>
      </c>
      <c r="G66" s="87">
        <v>3063583</v>
      </c>
      <c r="H66" s="87">
        <v>2553069</v>
      </c>
      <c r="I66" s="87">
        <v>1192701</v>
      </c>
      <c r="J66" s="87">
        <v>8835172</v>
      </c>
      <c r="K66" s="87">
        <v>852109</v>
      </c>
      <c r="L66" s="87">
        <v>2220638</v>
      </c>
      <c r="M66" s="87"/>
      <c r="N66" s="87">
        <v>128886</v>
      </c>
      <c r="O66" s="87">
        <v>795713</v>
      </c>
      <c r="P66" s="88">
        <f t="shared" si="10"/>
        <v>30221785</v>
      </c>
      <c r="Q66" s="88">
        <v>46399889</v>
      </c>
      <c r="R66" s="205">
        <f t="shared" si="11"/>
        <v>0.6513331314219307</v>
      </c>
      <c r="S66" s="41"/>
      <c r="T66" s="41"/>
    </row>
    <row r="67" spans="1:20" ht="22.5">
      <c r="A67" s="262"/>
      <c r="B67" s="56" t="s">
        <v>89</v>
      </c>
      <c r="C67" s="87"/>
      <c r="D67" s="87"/>
      <c r="E67" s="87">
        <v>77848</v>
      </c>
      <c r="F67" s="87">
        <v>7977</v>
      </c>
      <c r="G67" s="87">
        <v>291793</v>
      </c>
      <c r="H67" s="87">
        <v>1673086</v>
      </c>
      <c r="I67" s="87">
        <v>70652</v>
      </c>
      <c r="J67" s="87">
        <v>385199</v>
      </c>
      <c r="K67" s="87">
        <v>55603</v>
      </c>
      <c r="L67" s="87">
        <v>53588</v>
      </c>
      <c r="M67" s="87"/>
      <c r="N67" s="87"/>
      <c r="O67" s="87">
        <v>25665</v>
      </c>
      <c r="P67" s="88">
        <f t="shared" si="10"/>
        <v>2641411</v>
      </c>
      <c r="Q67" s="88">
        <v>3673725</v>
      </c>
      <c r="R67" s="205">
        <f t="shared" si="11"/>
        <v>0.7190007417539418</v>
      </c>
      <c r="S67" s="41"/>
      <c r="T67" s="41"/>
    </row>
    <row r="68" spans="1:20" ht="33.75">
      <c r="A68" s="262"/>
      <c r="B68" s="56" t="s">
        <v>90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8"/>
      <c r="Q68" s="88"/>
      <c r="R68" s="205"/>
      <c r="S68" s="41"/>
      <c r="T68" s="41"/>
    </row>
    <row r="69" spans="1:20" ht="22.5">
      <c r="A69" s="262"/>
      <c r="B69" s="56" t="s">
        <v>91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8"/>
      <c r="Q69" s="88"/>
      <c r="R69" s="205"/>
      <c r="S69" s="41"/>
      <c r="T69" s="41"/>
    </row>
    <row r="70" spans="1:20" ht="34.5" thickBot="1">
      <c r="A70" s="262"/>
      <c r="B70" s="61" t="s">
        <v>92</v>
      </c>
      <c r="C70" s="104"/>
      <c r="D70" s="104"/>
      <c r="E70" s="104">
        <v>1510150</v>
      </c>
      <c r="F70" s="104">
        <v>8947</v>
      </c>
      <c r="G70" s="104">
        <v>788567</v>
      </c>
      <c r="H70" s="104">
        <v>954860</v>
      </c>
      <c r="I70" s="104">
        <v>1191819</v>
      </c>
      <c r="J70" s="104">
        <v>251009</v>
      </c>
      <c r="K70" s="104">
        <v>26940</v>
      </c>
      <c r="L70" s="104">
        <v>304123</v>
      </c>
      <c r="M70" s="104"/>
      <c r="N70" s="104">
        <v>3491</v>
      </c>
      <c r="O70" s="104">
        <v>705785</v>
      </c>
      <c r="P70" s="105">
        <f t="shared" si="10"/>
        <v>5745691</v>
      </c>
      <c r="Q70" s="105">
        <v>8558219</v>
      </c>
      <c r="R70" s="205"/>
      <c r="S70" s="41"/>
      <c r="T70" s="41"/>
    </row>
    <row r="71" spans="1:20" ht="21.75" thickBot="1">
      <c r="A71" s="262"/>
      <c r="B71" s="201" t="s">
        <v>258</v>
      </c>
      <c r="C71" s="84">
        <f aca="true" t="shared" si="12" ref="C71:Q71">SUM(C53:C70)</f>
        <v>33060487</v>
      </c>
      <c r="D71" s="84">
        <f t="shared" si="12"/>
        <v>6729893</v>
      </c>
      <c r="E71" s="84">
        <f t="shared" si="12"/>
        <v>31946382</v>
      </c>
      <c r="F71" s="84">
        <f t="shared" si="12"/>
        <v>17558669</v>
      </c>
      <c r="G71" s="84">
        <f t="shared" si="12"/>
        <v>24460681</v>
      </c>
      <c r="H71" s="84">
        <f t="shared" si="12"/>
        <v>17836377</v>
      </c>
      <c r="I71" s="84">
        <f t="shared" si="12"/>
        <v>11003866</v>
      </c>
      <c r="J71" s="84">
        <f t="shared" si="12"/>
        <v>13965898</v>
      </c>
      <c r="K71" s="84">
        <f t="shared" si="12"/>
        <v>7632802</v>
      </c>
      <c r="L71" s="84">
        <f t="shared" si="12"/>
        <v>7153082</v>
      </c>
      <c r="M71" s="84"/>
      <c r="N71" s="84">
        <f t="shared" si="12"/>
        <v>6330739</v>
      </c>
      <c r="O71" s="84">
        <f t="shared" si="12"/>
        <v>6122993</v>
      </c>
      <c r="P71" s="84">
        <f t="shared" si="12"/>
        <v>183801869</v>
      </c>
      <c r="Q71" s="84">
        <f t="shared" si="12"/>
        <v>270771101</v>
      </c>
      <c r="R71" s="84"/>
      <c r="S71" s="92"/>
      <c r="T71" s="212"/>
    </row>
    <row r="72" spans="1:18" s="185" customFormat="1" ht="42.75" thickBot="1">
      <c r="A72" s="262"/>
      <c r="B72" s="201" t="s">
        <v>270</v>
      </c>
      <c r="C72" s="202">
        <f>C71/$P$71</f>
        <v>0.17987024386569214</v>
      </c>
      <c r="D72" s="202">
        <f aca="true" t="shared" si="13" ref="D72:P72">D71/$P$71</f>
        <v>0.03661493235414271</v>
      </c>
      <c r="E72" s="202">
        <f t="shared" si="13"/>
        <v>0.1738087984295742</v>
      </c>
      <c r="F72" s="202">
        <f t="shared" si="13"/>
        <v>0.095530415961113</v>
      </c>
      <c r="G72" s="202">
        <f t="shared" si="13"/>
        <v>0.13308178601818244</v>
      </c>
      <c r="H72" s="202">
        <f t="shared" si="13"/>
        <v>0.0970413255155746</v>
      </c>
      <c r="I72" s="202">
        <f t="shared" si="13"/>
        <v>0.059868085454560856</v>
      </c>
      <c r="J72" s="202">
        <f t="shared" si="13"/>
        <v>0.07598343844914875</v>
      </c>
      <c r="K72" s="202">
        <f t="shared" si="13"/>
        <v>0.041527336155651386</v>
      </c>
      <c r="L72" s="202">
        <f t="shared" si="13"/>
        <v>0.03891735181430609</v>
      </c>
      <c r="M72" s="202"/>
      <c r="N72" s="202">
        <f t="shared" si="13"/>
        <v>0.034443278702459765</v>
      </c>
      <c r="O72" s="202">
        <f t="shared" si="13"/>
        <v>0.033313007279594097</v>
      </c>
      <c r="P72" s="202">
        <f t="shared" si="13"/>
        <v>1</v>
      </c>
      <c r="Q72" s="202"/>
      <c r="R72" s="34"/>
    </row>
    <row r="73" spans="1:20" s="185" customFormat="1" ht="63.75" thickBot="1">
      <c r="A73" s="262"/>
      <c r="B73" s="201" t="s">
        <v>271</v>
      </c>
      <c r="C73" s="202">
        <f>C71/$Q$71</f>
        <v>0.12209754614839786</v>
      </c>
      <c r="D73" s="202">
        <f aca="true" t="shared" si="14" ref="D73:P73">D71/$Q$71</f>
        <v>0.02485454679301245</v>
      </c>
      <c r="E73" s="202">
        <f t="shared" si="14"/>
        <v>0.11798298223856614</v>
      </c>
      <c r="F73" s="202">
        <f t="shared" si="14"/>
        <v>0.06484690919803883</v>
      </c>
      <c r="G73" s="202">
        <f t="shared" si="14"/>
        <v>0.09033711836182991</v>
      </c>
      <c r="H73" s="202">
        <f t="shared" si="14"/>
        <v>0.06587252825034677</v>
      </c>
      <c r="I73" s="202">
        <f t="shared" si="14"/>
        <v>0.04063899714319956</v>
      </c>
      <c r="J73" s="202">
        <f t="shared" si="14"/>
        <v>0.05157824431197331</v>
      </c>
      <c r="K73" s="202">
        <f t="shared" si="14"/>
        <v>0.028189130862971968</v>
      </c>
      <c r="L73" s="202">
        <f t="shared" si="14"/>
        <v>0.026417449918335265</v>
      </c>
      <c r="M73" s="202"/>
      <c r="N73" s="202">
        <f t="shared" si="14"/>
        <v>0.023380408679580616</v>
      </c>
      <c r="O73" s="202">
        <f t="shared" si="14"/>
        <v>0.022613170228975063</v>
      </c>
      <c r="P73" s="202">
        <f t="shared" si="14"/>
        <v>0.6788090321352278</v>
      </c>
      <c r="Q73" s="202"/>
      <c r="R73" s="202"/>
      <c r="S73" s="213"/>
      <c r="T73" s="212"/>
    </row>
    <row r="74" spans="1:20" ht="13.5" thickBot="1">
      <c r="A74" s="252" t="s">
        <v>165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17"/>
      <c r="R74" s="17"/>
      <c r="S74" s="17"/>
      <c r="T74" s="17"/>
    </row>
    <row r="75" spans="1:20" ht="95.25" thickBot="1">
      <c r="A75" s="261" t="s">
        <v>255</v>
      </c>
      <c r="B75" s="40" t="s">
        <v>42</v>
      </c>
      <c r="C75" s="200" t="s">
        <v>14</v>
      </c>
      <c r="D75" s="111" t="s">
        <v>23</v>
      </c>
      <c r="E75" s="200" t="s">
        <v>18</v>
      </c>
      <c r="F75" s="200" t="s">
        <v>21</v>
      </c>
      <c r="G75" s="200" t="s">
        <v>16</v>
      </c>
      <c r="H75" s="200" t="s">
        <v>19</v>
      </c>
      <c r="I75" s="200" t="s">
        <v>17</v>
      </c>
      <c r="J75" s="200" t="s">
        <v>122</v>
      </c>
      <c r="K75" s="111" t="s">
        <v>15</v>
      </c>
      <c r="L75" s="111" t="s">
        <v>29</v>
      </c>
      <c r="M75" s="111"/>
      <c r="N75" s="111" t="s">
        <v>261</v>
      </c>
      <c r="O75" s="111" t="s">
        <v>260</v>
      </c>
      <c r="P75" s="111" t="s">
        <v>262</v>
      </c>
      <c r="R75" s="41"/>
      <c r="S75" s="41"/>
      <c r="T75" s="41"/>
    </row>
    <row r="76" spans="1:20" ht="22.5">
      <c r="A76" s="262"/>
      <c r="B76" s="60" t="s">
        <v>43</v>
      </c>
      <c r="C76" s="96"/>
      <c r="D76" s="96"/>
      <c r="E76" s="96"/>
      <c r="F76" s="96"/>
      <c r="G76" s="96"/>
      <c r="H76" s="54"/>
      <c r="I76" s="54"/>
      <c r="J76" s="54"/>
      <c r="K76" s="96"/>
      <c r="L76" s="96"/>
      <c r="M76" s="96"/>
      <c r="N76" s="95"/>
      <c r="O76" s="95"/>
      <c r="P76" s="204"/>
      <c r="R76" s="41"/>
      <c r="S76" s="41"/>
      <c r="T76" s="41"/>
    </row>
    <row r="77" spans="1:20" ht="33.75">
      <c r="A77" s="262"/>
      <c r="B77" s="56" t="s">
        <v>44</v>
      </c>
      <c r="C77" s="87">
        <v>5825035</v>
      </c>
      <c r="D77" s="87">
        <v>43689</v>
      </c>
      <c r="E77" s="87">
        <v>1462192</v>
      </c>
      <c r="F77" s="87">
        <v>4042293</v>
      </c>
      <c r="G77" s="87">
        <v>2255987</v>
      </c>
      <c r="H77" s="87">
        <v>1226428</v>
      </c>
      <c r="I77" s="87">
        <v>996091</v>
      </c>
      <c r="J77" s="87">
        <v>1370974</v>
      </c>
      <c r="K77" s="87">
        <v>1133075</v>
      </c>
      <c r="L77" s="87">
        <v>590107</v>
      </c>
      <c r="M77" s="87"/>
      <c r="N77" s="88">
        <f aca="true" t="shared" si="15" ref="N77:N93">SUM(C77:L77)</f>
        <v>18945871</v>
      </c>
      <c r="O77" s="88">
        <v>31159271</v>
      </c>
      <c r="P77" s="205">
        <f aca="true" t="shared" si="16" ref="P77:P93">N77/O77</f>
        <v>0.6080331917906552</v>
      </c>
      <c r="R77" s="41"/>
      <c r="S77" s="41"/>
      <c r="T77" s="41"/>
    </row>
    <row r="78" spans="1:20" ht="22.5">
      <c r="A78" s="262"/>
      <c r="B78" s="56" t="s">
        <v>45</v>
      </c>
      <c r="C78" s="87">
        <v>945</v>
      </c>
      <c r="D78" s="87"/>
      <c r="E78" s="87">
        <v>7371</v>
      </c>
      <c r="F78" s="87">
        <v>1630480</v>
      </c>
      <c r="G78" s="87">
        <v>32610</v>
      </c>
      <c r="H78" s="87">
        <v>624</v>
      </c>
      <c r="I78" s="87">
        <v>121</v>
      </c>
      <c r="J78" s="87">
        <v>95669</v>
      </c>
      <c r="K78" s="87"/>
      <c r="L78" s="87">
        <v>41577</v>
      </c>
      <c r="M78" s="87"/>
      <c r="N78" s="88">
        <f t="shared" si="15"/>
        <v>1809397</v>
      </c>
      <c r="O78" s="88">
        <v>4691886</v>
      </c>
      <c r="P78" s="205">
        <f t="shared" si="16"/>
        <v>0.3856438540919366</v>
      </c>
      <c r="R78" s="41"/>
      <c r="S78" s="41"/>
      <c r="T78" s="41"/>
    </row>
    <row r="79" spans="1:20" ht="33.75">
      <c r="A79" s="262"/>
      <c r="B79" s="56" t="s">
        <v>46</v>
      </c>
      <c r="C79" s="87">
        <v>3188012</v>
      </c>
      <c r="D79" s="87">
        <v>5722331</v>
      </c>
      <c r="E79" s="87">
        <v>2773025</v>
      </c>
      <c r="F79" s="87">
        <v>960185</v>
      </c>
      <c r="G79" s="87">
        <v>1333445</v>
      </c>
      <c r="H79" s="87">
        <v>2207945</v>
      </c>
      <c r="I79" s="87">
        <v>716181</v>
      </c>
      <c r="J79" s="87">
        <v>230594</v>
      </c>
      <c r="K79" s="87">
        <v>817588</v>
      </c>
      <c r="L79" s="87">
        <v>6550226</v>
      </c>
      <c r="M79" s="87"/>
      <c r="N79" s="88">
        <f t="shared" si="15"/>
        <v>24499532</v>
      </c>
      <c r="O79" s="88">
        <v>32431286</v>
      </c>
      <c r="P79" s="205">
        <f t="shared" si="16"/>
        <v>0.7554289398206411</v>
      </c>
      <c r="R79" s="41"/>
      <c r="S79" s="41"/>
      <c r="T79" s="41"/>
    </row>
    <row r="80" spans="1:20" ht="33.75">
      <c r="A80" s="262"/>
      <c r="B80" s="56" t="s">
        <v>47</v>
      </c>
      <c r="C80" s="87">
        <v>2048245</v>
      </c>
      <c r="D80" s="87">
        <v>60970</v>
      </c>
      <c r="E80" s="87">
        <v>313887</v>
      </c>
      <c r="F80" s="87">
        <v>977300</v>
      </c>
      <c r="G80" s="87">
        <v>588746</v>
      </c>
      <c r="H80" s="87">
        <v>176969</v>
      </c>
      <c r="I80" s="87">
        <v>1384196</v>
      </c>
      <c r="J80" s="87">
        <v>68474</v>
      </c>
      <c r="K80" s="87">
        <v>136787</v>
      </c>
      <c r="L80" s="87">
        <v>135836</v>
      </c>
      <c r="M80" s="87"/>
      <c r="N80" s="88">
        <f t="shared" si="15"/>
        <v>5891410</v>
      </c>
      <c r="O80" s="88">
        <v>12889702</v>
      </c>
      <c r="P80" s="205">
        <f t="shared" si="16"/>
        <v>0.45706332078119416</v>
      </c>
      <c r="R80" s="41"/>
      <c r="S80" s="41"/>
      <c r="T80" s="41"/>
    </row>
    <row r="81" spans="1:20" ht="33.75">
      <c r="A81" s="262"/>
      <c r="B81" s="56" t="s">
        <v>48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8"/>
      <c r="O81" s="88"/>
      <c r="P81" s="205"/>
      <c r="R81" s="41"/>
      <c r="S81" s="41"/>
      <c r="T81" s="41"/>
    </row>
    <row r="82" spans="1:20" ht="22.5">
      <c r="A82" s="262"/>
      <c r="B82" s="56" t="s">
        <v>49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8"/>
      <c r="O82" s="88"/>
      <c r="P82" s="205"/>
      <c r="R82" s="41"/>
      <c r="S82" s="41"/>
      <c r="T82" s="41"/>
    </row>
    <row r="83" spans="1:20" ht="33.75">
      <c r="A83" s="262"/>
      <c r="B83" s="56" t="s">
        <v>85</v>
      </c>
      <c r="C83" s="87">
        <v>2144580</v>
      </c>
      <c r="D83" s="87">
        <v>192497</v>
      </c>
      <c r="E83" s="87">
        <v>649873</v>
      </c>
      <c r="F83" s="87">
        <v>1259082</v>
      </c>
      <c r="G83" s="87">
        <v>916108</v>
      </c>
      <c r="H83" s="87">
        <v>450586</v>
      </c>
      <c r="I83" s="87">
        <v>1000533</v>
      </c>
      <c r="J83" s="87">
        <v>139934</v>
      </c>
      <c r="K83" s="87">
        <v>214869</v>
      </c>
      <c r="L83" s="87">
        <v>311391</v>
      </c>
      <c r="M83" s="87"/>
      <c r="N83" s="88">
        <f t="shared" si="15"/>
        <v>7279453</v>
      </c>
      <c r="O83" s="88">
        <v>11646268</v>
      </c>
      <c r="P83" s="205">
        <f t="shared" si="16"/>
        <v>0.6250459803947497</v>
      </c>
      <c r="R83" s="41"/>
      <c r="S83" s="41"/>
      <c r="T83" s="41"/>
    </row>
    <row r="84" spans="1:20" ht="22.5">
      <c r="A84" s="262"/>
      <c r="B84" s="56" t="s">
        <v>86</v>
      </c>
      <c r="C84" s="87">
        <v>2199785</v>
      </c>
      <c r="D84" s="87">
        <v>222412</v>
      </c>
      <c r="E84" s="87">
        <v>1992028</v>
      </c>
      <c r="F84" s="87">
        <v>483876</v>
      </c>
      <c r="G84" s="87">
        <v>302155</v>
      </c>
      <c r="H84" s="87">
        <v>200109</v>
      </c>
      <c r="I84" s="87">
        <v>409390</v>
      </c>
      <c r="J84" s="87">
        <v>461859</v>
      </c>
      <c r="K84" s="87">
        <v>466050</v>
      </c>
      <c r="L84" s="87">
        <v>511642</v>
      </c>
      <c r="M84" s="87"/>
      <c r="N84" s="88">
        <f t="shared" si="15"/>
        <v>7249306</v>
      </c>
      <c r="O84" s="88">
        <v>10661035</v>
      </c>
      <c r="P84" s="205">
        <f t="shared" si="16"/>
        <v>0.6799814464543077</v>
      </c>
      <c r="R84" s="41"/>
      <c r="S84" s="41"/>
      <c r="T84" s="41"/>
    </row>
    <row r="85" spans="1:20" ht="33.75">
      <c r="A85" s="262"/>
      <c r="B85" s="56" t="s">
        <v>129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8"/>
      <c r="O85" s="88"/>
      <c r="P85" s="205"/>
      <c r="R85" s="41"/>
      <c r="S85" s="41"/>
      <c r="T85" s="41"/>
    </row>
    <row r="86" spans="1:20" ht="33.75">
      <c r="A86" s="262"/>
      <c r="B86" s="56" t="s">
        <v>140</v>
      </c>
      <c r="C86" s="87">
        <v>942183</v>
      </c>
      <c r="D86" s="87">
        <v>1252</v>
      </c>
      <c r="E86" s="87">
        <v>163533</v>
      </c>
      <c r="F86" s="87">
        <v>67205</v>
      </c>
      <c r="G86" s="87">
        <v>113637</v>
      </c>
      <c r="H86" s="87">
        <v>31505</v>
      </c>
      <c r="I86" s="87">
        <v>6169</v>
      </c>
      <c r="J86" s="87">
        <v>915593</v>
      </c>
      <c r="K86" s="87">
        <v>148044</v>
      </c>
      <c r="L86" s="87">
        <v>100852</v>
      </c>
      <c r="M86" s="87"/>
      <c r="N86" s="88">
        <f t="shared" si="15"/>
        <v>2489973</v>
      </c>
      <c r="O86" s="88">
        <v>3782274</v>
      </c>
      <c r="P86" s="205">
        <f t="shared" si="16"/>
        <v>0.6583269747247291</v>
      </c>
      <c r="R86" s="41"/>
      <c r="S86" s="41"/>
      <c r="T86" s="41"/>
    </row>
    <row r="87" spans="1:20" ht="67.5">
      <c r="A87" s="262"/>
      <c r="B87" s="56" t="s">
        <v>141</v>
      </c>
      <c r="C87" s="87">
        <v>1129829</v>
      </c>
      <c r="D87" s="87">
        <v>98141</v>
      </c>
      <c r="E87" s="87">
        <v>16616158</v>
      </c>
      <c r="F87" s="87"/>
      <c r="G87" s="87">
        <v>567783</v>
      </c>
      <c r="H87" s="87">
        <v>134388</v>
      </c>
      <c r="I87" s="87">
        <v>20</v>
      </c>
      <c r="J87" s="87">
        <v>20039</v>
      </c>
      <c r="K87" s="87">
        <v>1226</v>
      </c>
      <c r="L87" s="87">
        <v>279195</v>
      </c>
      <c r="M87" s="87"/>
      <c r="N87" s="88">
        <f t="shared" si="15"/>
        <v>18846779</v>
      </c>
      <c r="O87" s="88">
        <v>23029865</v>
      </c>
      <c r="P87" s="205">
        <f t="shared" si="16"/>
        <v>0.81836254793504</v>
      </c>
      <c r="R87" s="41"/>
      <c r="S87" s="41"/>
      <c r="T87" s="41"/>
    </row>
    <row r="88" spans="1:20" ht="33.75">
      <c r="A88" s="262"/>
      <c r="B88" s="56" t="s">
        <v>87</v>
      </c>
      <c r="C88" s="87">
        <v>1341465</v>
      </c>
      <c r="D88" s="87">
        <v>10125962</v>
      </c>
      <c r="E88" s="87">
        <v>374088</v>
      </c>
      <c r="F88" s="87">
        <v>1258842</v>
      </c>
      <c r="G88" s="87">
        <v>281543</v>
      </c>
      <c r="H88" s="87">
        <v>152823</v>
      </c>
      <c r="I88" s="87">
        <v>15909</v>
      </c>
      <c r="J88" s="87">
        <v>472323</v>
      </c>
      <c r="K88" s="87">
        <v>70549</v>
      </c>
      <c r="L88" s="87">
        <v>887383</v>
      </c>
      <c r="M88" s="87"/>
      <c r="N88" s="88">
        <f t="shared" si="15"/>
        <v>14980887</v>
      </c>
      <c r="O88" s="88">
        <v>27870502</v>
      </c>
      <c r="P88" s="205">
        <f t="shared" si="16"/>
        <v>0.5375176593518122</v>
      </c>
      <c r="R88" s="41"/>
      <c r="S88" s="41"/>
      <c r="T88" s="41"/>
    </row>
    <row r="89" spans="1:20" ht="33.75">
      <c r="A89" s="262"/>
      <c r="B89" s="56" t="s">
        <v>88</v>
      </c>
      <c r="C89" s="87">
        <v>7881264</v>
      </c>
      <c r="D89" s="87">
        <v>36769</v>
      </c>
      <c r="E89" s="87">
        <v>3334470</v>
      </c>
      <c r="F89" s="87">
        <v>1879066</v>
      </c>
      <c r="G89" s="87">
        <v>847207</v>
      </c>
      <c r="H89" s="87">
        <v>8433986</v>
      </c>
      <c r="I89" s="87">
        <v>2711365</v>
      </c>
      <c r="J89" s="87">
        <v>670851</v>
      </c>
      <c r="K89" s="87">
        <v>954607</v>
      </c>
      <c r="L89" s="87">
        <v>747643</v>
      </c>
      <c r="M89" s="87"/>
      <c r="N89" s="88">
        <f t="shared" si="15"/>
        <v>27497228</v>
      </c>
      <c r="O89" s="88">
        <v>44628343</v>
      </c>
      <c r="P89" s="205">
        <f t="shared" si="16"/>
        <v>0.6161382240877731</v>
      </c>
      <c r="R89" s="41"/>
      <c r="S89" s="41"/>
      <c r="T89" s="41"/>
    </row>
    <row r="90" spans="1:20" ht="22.5">
      <c r="A90" s="262"/>
      <c r="B90" s="56" t="s">
        <v>89</v>
      </c>
      <c r="C90" s="87">
        <v>171506</v>
      </c>
      <c r="D90" s="87">
        <v>1800</v>
      </c>
      <c r="E90" s="87">
        <v>202856</v>
      </c>
      <c r="F90" s="87">
        <v>1507783</v>
      </c>
      <c r="G90" s="87">
        <v>84622</v>
      </c>
      <c r="H90" s="87">
        <v>694085</v>
      </c>
      <c r="I90" s="87">
        <v>176142</v>
      </c>
      <c r="J90" s="87">
        <v>22053</v>
      </c>
      <c r="K90" s="87">
        <v>43936</v>
      </c>
      <c r="L90" s="87">
        <v>28050</v>
      </c>
      <c r="M90" s="87"/>
      <c r="N90" s="88">
        <f t="shared" si="15"/>
        <v>2932833</v>
      </c>
      <c r="O90" s="88">
        <v>3821222</v>
      </c>
      <c r="P90" s="205">
        <f t="shared" si="16"/>
        <v>0.767511806432602</v>
      </c>
      <c r="R90" s="41"/>
      <c r="S90" s="41"/>
      <c r="T90" s="41"/>
    </row>
    <row r="91" spans="1:20" ht="33.75">
      <c r="A91" s="262"/>
      <c r="B91" s="56" t="s">
        <v>90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8"/>
      <c r="O91" s="88"/>
      <c r="P91" s="205"/>
      <c r="R91" s="41"/>
      <c r="S91" s="41"/>
      <c r="T91" s="41"/>
    </row>
    <row r="92" spans="1:20" ht="22.5">
      <c r="A92" s="262"/>
      <c r="B92" s="56" t="s">
        <v>91</v>
      </c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8"/>
      <c r="O92" s="88"/>
      <c r="P92" s="205"/>
      <c r="R92" s="41"/>
      <c r="S92" s="41"/>
      <c r="T92" s="41"/>
    </row>
    <row r="93" spans="1:20" ht="34.5" thickBot="1">
      <c r="A93" s="262"/>
      <c r="B93" s="61" t="s">
        <v>92</v>
      </c>
      <c r="C93" s="104">
        <v>2059487</v>
      </c>
      <c r="D93" s="104">
        <v>4890</v>
      </c>
      <c r="E93" s="104">
        <v>176614</v>
      </c>
      <c r="F93" s="104">
        <v>1096295</v>
      </c>
      <c r="G93" s="104">
        <v>763275</v>
      </c>
      <c r="H93" s="104">
        <v>599075</v>
      </c>
      <c r="I93" s="104">
        <v>418133</v>
      </c>
      <c r="J93" s="104">
        <v>435942</v>
      </c>
      <c r="K93" s="104">
        <v>380422</v>
      </c>
      <c r="L93" s="104">
        <v>69983</v>
      </c>
      <c r="M93" s="104"/>
      <c r="N93" s="105">
        <f t="shared" si="15"/>
        <v>6004116</v>
      </c>
      <c r="O93" s="105">
        <v>8219949</v>
      </c>
      <c r="P93" s="206">
        <f t="shared" si="16"/>
        <v>0.7304322691053192</v>
      </c>
      <c r="R93" s="41"/>
      <c r="S93" s="41"/>
      <c r="T93" s="41"/>
    </row>
    <row r="94" spans="1:20" ht="21.75" thickBot="1">
      <c r="A94" s="262"/>
      <c r="B94" s="201" t="s">
        <v>261</v>
      </c>
      <c r="C94" s="84">
        <f aca="true" t="shared" si="17" ref="C94:K94">SUM(C76:C93)</f>
        <v>28932336</v>
      </c>
      <c r="D94" s="84">
        <f t="shared" si="17"/>
        <v>16510713</v>
      </c>
      <c r="E94" s="84">
        <f t="shared" si="17"/>
        <v>28066095</v>
      </c>
      <c r="F94" s="84">
        <f t="shared" si="17"/>
        <v>15162407</v>
      </c>
      <c r="G94" s="84">
        <f t="shared" si="17"/>
        <v>8087118</v>
      </c>
      <c r="H94" s="84">
        <f t="shared" si="17"/>
        <v>14308523</v>
      </c>
      <c r="I94" s="84">
        <f t="shared" si="17"/>
        <v>7834250</v>
      </c>
      <c r="J94" s="84">
        <f t="shared" si="17"/>
        <v>4904305</v>
      </c>
      <c r="K94" s="84">
        <f t="shared" si="17"/>
        <v>4367153</v>
      </c>
      <c r="L94" s="84">
        <f>SUM(L76:L93)</f>
        <v>10253885</v>
      </c>
      <c r="M94" s="84"/>
      <c r="N94" s="84">
        <f>SUM(N76:N93)</f>
        <v>138426785</v>
      </c>
      <c r="O94" s="84">
        <f>SUM(O76:O93)</f>
        <v>214831603</v>
      </c>
      <c r="P94" s="207"/>
      <c r="Q94" s="112"/>
      <c r="R94" s="112"/>
      <c r="S94" s="41"/>
      <c r="T94" s="41"/>
    </row>
    <row r="95" spans="1:18" s="185" customFormat="1" ht="42.75" thickBot="1">
      <c r="A95" s="262"/>
      <c r="B95" s="201" t="s">
        <v>270</v>
      </c>
      <c r="C95" s="202">
        <f>C94/$N$94</f>
        <v>0.2090082204827628</v>
      </c>
      <c r="D95" s="202">
        <f aca="true" t="shared" si="18" ref="D95:N95">D94/$N$94</f>
        <v>0.11927397576993498</v>
      </c>
      <c r="E95" s="202">
        <f t="shared" si="18"/>
        <v>0.20275046480346995</v>
      </c>
      <c r="F95" s="202">
        <f t="shared" si="18"/>
        <v>0.10953376544864493</v>
      </c>
      <c r="G95" s="202">
        <f t="shared" si="18"/>
        <v>0.05842162699942789</v>
      </c>
      <c r="H95" s="202">
        <f t="shared" si="18"/>
        <v>0.103365277175223</v>
      </c>
      <c r="I95" s="202">
        <f t="shared" si="18"/>
        <v>0.05659489960703776</v>
      </c>
      <c r="J95" s="202">
        <f t="shared" si="18"/>
        <v>0.03542887310429119</v>
      </c>
      <c r="K95" s="202">
        <f t="shared" si="18"/>
        <v>0.03154846802228341</v>
      </c>
      <c r="L95" s="202">
        <f t="shared" si="18"/>
        <v>0.07407442858692413</v>
      </c>
      <c r="M95" s="202"/>
      <c r="N95" s="202">
        <f t="shared" si="18"/>
        <v>1</v>
      </c>
      <c r="O95" s="202"/>
      <c r="P95" s="202"/>
      <c r="Q95" s="213"/>
      <c r="R95" s="97"/>
    </row>
    <row r="96" spans="1:20" s="185" customFormat="1" ht="63.75" thickBot="1">
      <c r="A96" s="262"/>
      <c r="B96" s="214" t="s">
        <v>271</v>
      </c>
      <c r="C96" s="210">
        <f>C94/$O$94</f>
        <v>0.1346744873471898</v>
      </c>
      <c r="D96" s="210">
        <f aca="true" t="shared" si="19" ref="D96:N96">D94/$O$94</f>
        <v>0.07685420938743356</v>
      </c>
      <c r="E96" s="210">
        <f t="shared" si="19"/>
        <v>0.13064230126328294</v>
      </c>
      <c r="F96" s="210">
        <f t="shared" si="19"/>
        <v>0.0705781029805005</v>
      </c>
      <c r="G96" s="210">
        <f t="shared" si="19"/>
        <v>0.03764398667173749</v>
      </c>
      <c r="H96" s="210">
        <f t="shared" si="19"/>
        <v>0.0666034363668552</v>
      </c>
      <c r="I96" s="210">
        <f t="shared" si="19"/>
        <v>0.036466934522664245</v>
      </c>
      <c r="J96" s="210">
        <f t="shared" si="19"/>
        <v>0.02282860124634456</v>
      </c>
      <c r="K96" s="210">
        <f t="shared" si="19"/>
        <v>0.020328261480225516</v>
      </c>
      <c r="L96" s="210">
        <f t="shared" si="19"/>
        <v>0.047729872406156185</v>
      </c>
      <c r="M96" s="210"/>
      <c r="N96" s="210">
        <f t="shared" si="19"/>
        <v>0.64435019367239</v>
      </c>
      <c r="O96" s="210"/>
      <c r="P96" s="210"/>
      <c r="Q96" s="213"/>
      <c r="R96" s="213"/>
      <c r="S96" s="213"/>
      <c r="T96" s="212"/>
    </row>
    <row r="97" spans="1:20" ht="13.5" thickBot="1">
      <c r="A97" s="252" t="s">
        <v>166</v>
      </c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112"/>
      <c r="T97" s="17"/>
    </row>
    <row r="98" spans="1:20" ht="105.75" thickBot="1">
      <c r="A98" s="261" t="s">
        <v>255</v>
      </c>
      <c r="B98" s="40" t="s">
        <v>42</v>
      </c>
      <c r="C98" s="200" t="s">
        <v>17</v>
      </c>
      <c r="D98" s="200" t="s">
        <v>114</v>
      </c>
      <c r="E98" s="200" t="s">
        <v>14</v>
      </c>
      <c r="F98" s="111" t="s">
        <v>23</v>
      </c>
      <c r="G98" s="200" t="s">
        <v>18</v>
      </c>
      <c r="H98" s="200" t="s">
        <v>21</v>
      </c>
      <c r="I98" s="200" t="s">
        <v>16</v>
      </c>
      <c r="J98" s="200" t="s">
        <v>19</v>
      </c>
      <c r="K98" s="200" t="s">
        <v>173</v>
      </c>
      <c r="L98" s="200" t="s">
        <v>25</v>
      </c>
      <c r="M98" s="200"/>
      <c r="N98" s="111" t="s">
        <v>31</v>
      </c>
      <c r="O98" s="200" t="s">
        <v>15</v>
      </c>
      <c r="P98" s="111" t="s">
        <v>263</v>
      </c>
      <c r="Q98" s="111" t="s">
        <v>260</v>
      </c>
      <c r="R98" s="111" t="s">
        <v>264</v>
      </c>
      <c r="T98" s="41"/>
    </row>
    <row r="99" spans="1:20" ht="22.5">
      <c r="A99" s="262"/>
      <c r="B99" s="60" t="s">
        <v>43</v>
      </c>
      <c r="C99" s="96"/>
      <c r="D99" s="96"/>
      <c r="E99" s="96"/>
      <c r="F99" s="96"/>
      <c r="G99" s="96"/>
      <c r="H99" s="96"/>
      <c r="I99" s="96"/>
      <c r="J99" s="54"/>
      <c r="K99" s="54"/>
      <c r="L99" s="54"/>
      <c r="M99" s="54"/>
      <c r="N99" s="96"/>
      <c r="O99" s="96"/>
      <c r="P99" s="95"/>
      <c r="Q99" s="95"/>
      <c r="R99" s="208"/>
      <c r="S99" s="41"/>
      <c r="T99" s="41"/>
    </row>
    <row r="100" spans="1:20" ht="33.75">
      <c r="A100" s="262"/>
      <c r="B100" s="56" t="s">
        <v>44</v>
      </c>
      <c r="C100" s="87">
        <v>1461491</v>
      </c>
      <c r="D100" s="87">
        <v>1955110</v>
      </c>
      <c r="E100" s="87">
        <v>6597508</v>
      </c>
      <c r="F100" s="87">
        <v>24138</v>
      </c>
      <c r="G100" s="87">
        <v>1843339</v>
      </c>
      <c r="H100" s="87">
        <v>4231029</v>
      </c>
      <c r="I100" s="87">
        <v>2537697</v>
      </c>
      <c r="J100" s="87">
        <v>1470891</v>
      </c>
      <c r="K100" s="87"/>
      <c r="L100" s="87">
        <v>22792</v>
      </c>
      <c r="M100" s="87"/>
      <c r="N100" s="87">
        <v>81627</v>
      </c>
      <c r="O100" s="87">
        <v>1618579</v>
      </c>
      <c r="P100" s="88">
        <f aca="true" t="shared" si="20" ref="P100:P116">SUM(C100:O100)</f>
        <v>21844201</v>
      </c>
      <c r="Q100" s="88">
        <v>35511960</v>
      </c>
      <c r="R100" s="205">
        <f>P100/Q100</f>
        <v>0.6151223700409665</v>
      </c>
      <c r="S100" s="41"/>
      <c r="T100" s="41"/>
    </row>
    <row r="101" spans="1:20" ht="22.5">
      <c r="A101" s="262"/>
      <c r="B101" s="56" t="s">
        <v>45</v>
      </c>
      <c r="C101" s="87">
        <v>41</v>
      </c>
      <c r="D101" s="87"/>
      <c r="E101" s="87">
        <v>214</v>
      </c>
      <c r="F101" s="87"/>
      <c r="G101" s="87">
        <v>19989</v>
      </c>
      <c r="H101" s="87">
        <v>1980339</v>
      </c>
      <c r="I101" s="87">
        <v>13301</v>
      </c>
      <c r="J101" s="87">
        <v>37778</v>
      </c>
      <c r="K101" s="87"/>
      <c r="L101" s="87"/>
      <c r="M101" s="87"/>
      <c r="N101" s="87"/>
      <c r="O101" s="87"/>
      <c r="P101" s="88">
        <f t="shared" si="20"/>
        <v>2051662</v>
      </c>
      <c r="Q101" s="88">
        <v>2701700</v>
      </c>
      <c r="R101" s="205">
        <f aca="true" t="shared" si="21" ref="R101:R116">P101/Q101</f>
        <v>0.7593966761668579</v>
      </c>
      <c r="S101" s="41"/>
      <c r="T101" s="41"/>
    </row>
    <row r="102" spans="1:20" ht="33.75">
      <c r="A102" s="262"/>
      <c r="B102" s="56" t="s">
        <v>46</v>
      </c>
      <c r="C102" s="87">
        <v>130769</v>
      </c>
      <c r="D102" s="87">
        <v>163932</v>
      </c>
      <c r="E102" s="87">
        <v>1981628</v>
      </c>
      <c r="F102" s="87">
        <v>39284</v>
      </c>
      <c r="G102" s="87">
        <v>2737087</v>
      </c>
      <c r="H102" s="87">
        <v>1643685</v>
      </c>
      <c r="I102" s="87">
        <v>2011038</v>
      </c>
      <c r="J102" s="87">
        <v>2229349</v>
      </c>
      <c r="K102" s="87">
        <v>14490385</v>
      </c>
      <c r="L102" s="87">
        <v>9024727</v>
      </c>
      <c r="M102" s="87"/>
      <c r="N102" s="87">
        <v>13393</v>
      </c>
      <c r="O102" s="87">
        <v>544956</v>
      </c>
      <c r="P102" s="88">
        <f t="shared" si="20"/>
        <v>35010233</v>
      </c>
      <c r="Q102" s="88">
        <v>45708682</v>
      </c>
      <c r="R102" s="205">
        <f t="shared" si="21"/>
        <v>0.7659427370931413</v>
      </c>
      <c r="S102" s="41"/>
      <c r="T102" s="41"/>
    </row>
    <row r="103" spans="1:20" ht="33.75">
      <c r="A103" s="262"/>
      <c r="B103" s="56" t="s">
        <v>47</v>
      </c>
      <c r="C103" s="87">
        <v>1164235</v>
      </c>
      <c r="D103" s="87">
        <v>626727</v>
      </c>
      <c r="E103" s="87">
        <v>3084366</v>
      </c>
      <c r="F103" s="87">
        <v>68375</v>
      </c>
      <c r="G103" s="87">
        <v>454204</v>
      </c>
      <c r="H103" s="87">
        <v>1557252</v>
      </c>
      <c r="I103" s="87">
        <v>726756</v>
      </c>
      <c r="J103" s="87">
        <v>140560</v>
      </c>
      <c r="K103" s="87"/>
      <c r="L103" s="87"/>
      <c r="M103" s="87"/>
      <c r="N103" s="87">
        <v>143106</v>
      </c>
      <c r="O103" s="87">
        <v>330027</v>
      </c>
      <c r="P103" s="88">
        <f t="shared" si="20"/>
        <v>8295608</v>
      </c>
      <c r="Q103" s="88">
        <v>14338986</v>
      </c>
      <c r="R103" s="205">
        <f t="shared" si="21"/>
        <v>0.5785351907031641</v>
      </c>
      <c r="S103" s="41"/>
      <c r="T103" s="41"/>
    </row>
    <row r="104" spans="1:20" ht="33.75">
      <c r="A104" s="262"/>
      <c r="B104" s="56" t="s">
        <v>48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8"/>
      <c r="Q104" s="88"/>
      <c r="R104" s="205"/>
      <c r="S104" s="41"/>
      <c r="T104" s="41"/>
    </row>
    <row r="105" spans="1:20" ht="22.5">
      <c r="A105" s="262"/>
      <c r="B105" s="56" t="s">
        <v>49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8"/>
      <c r="Q105" s="88"/>
      <c r="R105" s="205"/>
      <c r="S105" s="41"/>
      <c r="T105" s="41"/>
    </row>
    <row r="106" spans="1:20" ht="33.75">
      <c r="A106" s="262"/>
      <c r="B106" s="56" t="s">
        <v>85</v>
      </c>
      <c r="C106" s="87">
        <v>672052</v>
      </c>
      <c r="D106" s="87">
        <v>26507</v>
      </c>
      <c r="E106" s="87">
        <v>2025498</v>
      </c>
      <c r="F106" s="87">
        <v>49421</v>
      </c>
      <c r="G106" s="87">
        <v>1209260</v>
      </c>
      <c r="H106" s="87">
        <v>2095773</v>
      </c>
      <c r="I106" s="87">
        <v>1151253</v>
      </c>
      <c r="J106" s="87">
        <v>724962</v>
      </c>
      <c r="K106" s="87">
        <v>1</v>
      </c>
      <c r="L106" s="87">
        <v>816</v>
      </c>
      <c r="M106" s="87"/>
      <c r="N106" s="87">
        <v>81465</v>
      </c>
      <c r="O106" s="87">
        <v>389323</v>
      </c>
      <c r="P106" s="88">
        <f t="shared" si="20"/>
        <v>8426331</v>
      </c>
      <c r="Q106" s="88">
        <v>14403626</v>
      </c>
      <c r="R106" s="205">
        <f t="shared" si="21"/>
        <v>0.5850145650824313</v>
      </c>
      <c r="S106" s="41"/>
      <c r="T106" s="41"/>
    </row>
    <row r="107" spans="1:20" ht="22.5">
      <c r="A107" s="262"/>
      <c r="B107" s="56" t="s">
        <v>86</v>
      </c>
      <c r="C107" s="87">
        <v>226045</v>
      </c>
      <c r="D107" s="87">
        <v>255986</v>
      </c>
      <c r="E107" s="87">
        <v>2107173</v>
      </c>
      <c r="F107" s="87">
        <v>120618</v>
      </c>
      <c r="G107" s="87">
        <v>1420740</v>
      </c>
      <c r="H107" s="87">
        <v>566601</v>
      </c>
      <c r="I107" s="87">
        <v>322749</v>
      </c>
      <c r="J107" s="87">
        <v>305618</v>
      </c>
      <c r="K107" s="87"/>
      <c r="L107" s="87"/>
      <c r="M107" s="87"/>
      <c r="N107" s="87">
        <v>77456</v>
      </c>
      <c r="O107" s="87">
        <v>609074</v>
      </c>
      <c r="P107" s="88">
        <f t="shared" si="20"/>
        <v>6012060</v>
      </c>
      <c r="Q107" s="88">
        <v>9970236</v>
      </c>
      <c r="R107" s="205">
        <f t="shared" si="21"/>
        <v>0.6030007714962815</v>
      </c>
      <c r="S107" s="41"/>
      <c r="T107" s="41"/>
    </row>
    <row r="108" spans="1:20" ht="33.75">
      <c r="A108" s="262"/>
      <c r="B108" s="56" t="s">
        <v>129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8"/>
      <c r="Q108" s="88"/>
      <c r="R108" s="205"/>
      <c r="S108" s="41"/>
      <c r="T108" s="41"/>
    </row>
    <row r="109" spans="1:20" ht="33.75">
      <c r="A109" s="262"/>
      <c r="B109" s="56" t="s">
        <v>140</v>
      </c>
      <c r="C109" s="87">
        <v>4464</v>
      </c>
      <c r="D109" s="87">
        <v>75586</v>
      </c>
      <c r="E109" s="87">
        <v>431195</v>
      </c>
      <c r="F109" s="87">
        <v>5083</v>
      </c>
      <c r="G109" s="87">
        <v>143817</v>
      </c>
      <c r="H109" s="87">
        <v>136238</v>
      </c>
      <c r="I109" s="87">
        <v>418199</v>
      </c>
      <c r="J109" s="87">
        <v>10990</v>
      </c>
      <c r="K109" s="87"/>
      <c r="L109" s="87"/>
      <c r="M109" s="87"/>
      <c r="N109" s="87">
        <v>32532</v>
      </c>
      <c r="O109" s="87">
        <v>157630</v>
      </c>
      <c r="P109" s="88">
        <f t="shared" si="20"/>
        <v>1415734</v>
      </c>
      <c r="Q109" s="88">
        <v>3114061</v>
      </c>
      <c r="R109" s="205">
        <f t="shared" si="21"/>
        <v>0.45462629023644685</v>
      </c>
      <c r="S109" s="41"/>
      <c r="T109" s="41"/>
    </row>
    <row r="110" spans="1:20" ht="67.5">
      <c r="A110" s="262"/>
      <c r="B110" s="56" t="s">
        <v>141</v>
      </c>
      <c r="C110" s="87">
        <v>94</v>
      </c>
      <c r="D110" s="87">
        <v>5149887</v>
      </c>
      <c r="E110" s="87">
        <v>1531003</v>
      </c>
      <c r="F110" s="87"/>
      <c r="G110" s="87">
        <v>10683558</v>
      </c>
      <c r="H110" s="87"/>
      <c r="I110" s="87">
        <v>293962</v>
      </c>
      <c r="J110" s="87"/>
      <c r="K110" s="87"/>
      <c r="L110" s="87"/>
      <c r="M110" s="87"/>
      <c r="N110" s="87">
        <v>3106708</v>
      </c>
      <c r="O110" s="87">
        <v>35611</v>
      </c>
      <c r="P110" s="88">
        <f t="shared" si="20"/>
        <v>20800823</v>
      </c>
      <c r="Q110" s="88">
        <v>21942978</v>
      </c>
      <c r="R110" s="205">
        <f t="shared" si="21"/>
        <v>0.9479489520519958</v>
      </c>
      <c r="S110" s="41"/>
      <c r="T110" s="41"/>
    </row>
    <row r="111" spans="1:20" ht="33.75">
      <c r="A111" s="262"/>
      <c r="B111" s="56" t="s">
        <v>87</v>
      </c>
      <c r="C111" s="87">
        <v>69243</v>
      </c>
      <c r="D111" s="87">
        <v>6211</v>
      </c>
      <c r="E111" s="87">
        <v>1210300</v>
      </c>
      <c r="F111" s="87">
        <v>7800217</v>
      </c>
      <c r="G111" s="87">
        <v>613593</v>
      </c>
      <c r="H111" s="87">
        <v>1313983</v>
      </c>
      <c r="I111" s="87">
        <v>718884</v>
      </c>
      <c r="J111" s="87">
        <v>343727</v>
      </c>
      <c r="K111" s="87"/>
      <c r="L111" s="87"/>
      <c r="M111" s="87"/>
      <c r="N111" s="87">
        <v>1560109</v>
      </c>
      <c r="O111" s="87">
        <v>239106</v>
      </c>
      <c r="P111" s="88">
        <f t="shared" si="20"/>
        <v>13875373</v>
      </c>
      <c r="Q111" s="88">
        <v>30576368</v>
      </c>
      <c r="R111" s="205">
        <f t="shared" si="21"/>
        <v>0.45379402157901816</v>
      </c>
      <c r="S111" s="41"/>
      <c r="T111" s="41"/>
    </row>
    <row r="112" spans="1:20" ht="33.75">
      <c r="A112" s="262"/>
      <c r="B112" s="56" t="s">
        <v>88</v>
      </c>
      <c r="C112" s="87">
        <v>1852746</v>
      </c>
      <c r="D112" s="87">
        <v>251534</v>
      </c>
      <c r="E112" s="87">
        <v>10345493</v>
      </c>
      <c r="F112" s="87">
        <v>174092</v>
      </c>
      <c r="G112" s="87">
        <v>2626182</v>
      </c>
      <c r="H112" s="87">
        <v>2616725</v>
      </c>
      <c r="I112" s="87">
        <v>1450592</v>
      </c>
      <c r="J112" s="87">
        <v>11299447</v>
      </c>
      <c r="K112" s="87"/>
      <c r="L112" s="87">
        <v>2586</v>
      </c>
      <c r="M112" s="87"/>
      <c r="N112" s="87">
        <v>9947</v>
      </c>
      <c r="O112" s="87">
        <v>836384</v>
      </c>
      <c r="P112" s="88">
        <f t="shared" si="20"/>
        <v>31465728</v>
      </c>
      <c r="Q112" s="88">
        <v>53213294</v>
      </c>
      <c r="R112" s="205">
        <f t="shared" si="21"/>
        <v>0.5913132909982983</v>
      </c>
      <c r="S112" s="41"/>
      <c r="T112" s="41"/>
    </row>
    <row r="113" spans="1:20" ht="22.5">
      <c r="A113" s="262"/>
      <c r="B113" s="56" t="s">
        <v>89</v>
      </c>
      <c r="C113" s="87">
        <v>72016</v>
      </c>
      <c r="D113" s="87">
        <v>179705</v>
      </c>
      <c r="E113" s="87">
        <v>95443</v>
      </c>
      <c r="F113" s="87">
        <v>20130</v>
      </c>
      <c r="G113" s="87">
        <v>315363</v>
      </c>
      <c r="H113" s="87">
        <v>1109570</v>
      </c>
      <c r="I113" s="87">
        <v>72297</v>
      </c>
      <c r="J113" s="87">
        <v>333190</v>
      </c>
      <c r="K113" s="87"/>
      <c r="L113" s="87"/>
      <c r="M113" s="87"/>
      <c r="N113" s="87"/>
      <c r="O113" s="87">
        <v>181195</v>
      </c>
      <c r="P113" s="88">
        <f t="shared" si="20"/>
        <v>2378909</v>
      </c>
      <c r="Q113" s="88">
        <v>4632481</v>
      </c>
      <c r="R113" s="205">
        <f t="shared" si="21"/>
        <v>0.5135280641194211</v>
      </c>
      <c r="S113" s="41"/>
      <c r="T113" s="41"/>
    </row>
    <row r="114" spans="1:20" ht="33.75">
      <c r="A114" s="262"/>
      <c r="B114" s="56" t="s">
        <v>90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8"/>
      <c r="Q114" s="88"/>
      <c r="R114" s="205"/>
      <c r="S114" s="41"/>
      <c r="T114" s="41"/>
    </row>
    <row r="115" spans="1:20" ht="22.5">
      <c r="A115" s="262"/>
      <c r="B115" s="56" t="s">
        <v>91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8"/>
      <c r="Q115" s="88"/>
      <c r="R115" s="205"/>
      <c r="S115" s="41"/>
      <c r="T115" s="41"/>
    </row>
    <row r="116" spans="1:20" ht="34.5" thickBot="1">
      <c r="A116" s="262"/>
      <c r="B116" s="61" t="s">
        <v>92</v>
      </c>
      <c r="C116" s="104">
        <v>179077</v>
      </c>
      <c r="D116" s="104">
        <v>88558</v>
      </c>
      <c r="E116" s="104">
        <v>2449826</v>
      </c>
      <c r="F116" s="104">
        <v>17076</v>
      </c>
      <c r="G116" s="104">
        <v>481709</v>
      </c>
      <c r="H116" s="104">
        <v>1396709</v>
      </c>
      <c r="I116" s="104">
        <v>975772</v>
      </c>
      <c r="J116" s="104">
        <v>646415</v>
      </c>
      <c r="K116" s="104"/>
      <c r="L116" s="104">
        <v>127851</v>
      </c>
      <c r="M116" s="104"/>
      <c r="N116" s="104">
        <v>181618</v>
      </c>
      <c r="O116" s="104">
        <v>308393</v>
      </c>
      <c r="P116" s="105">
        <f t="shared" si="20"/>
        <v>6853004</v>
      </c>
      <c r="Q116" s="105">
        <v>10212757</v>
      </c>
      <c r="R116" s="205">
        <f t="shared" si="21"/>
        <v>0.6710238968772095</v>
      </c>
      <c r="S116" s="41"/>
      <c r="T116" s="41"/>
    </row>
    <row r="117" spans="1:20" ht="21.75" thickBot="1">
      <c r="A117" s="262"/>
      <c r="B117" s="201" t="s">
        <v>263</v>
      </c>
      <c r="C117" s="84">
        <f aca="true" t="shared" si="22" ref="C117:R117">SUM(C99:C116)</f>
        <v>5832273</v>
      </c>
      <c r="D117" s="84">
        <f>SUM(D99:D116)</f>
        <v>8779743</v>
      </c>
      <c r="E117" s="84">
        <f t="shared" si="22"/>
        <v>31859647</v>
      </c>
      <c r="F117" s="84">
        <f t="shared" si="22"/>
        <v>8318434</v>
      </c>
      <c r="G117" s="84">
        <f t="shared" si="22"/>
        <v>22548841</v>
      </c>
      <c r="H117" s="84">
        <f t="shared" si="22"/>
        <v>18647904</v>
      </c>
      <c r="I117" s="84">
        <f t="shared" si="22"/>
        <v>10692500</v>
      </c>
      <c r="J117" s="84">
        <f t="shared" si="22"/>
        <v>17542927</v>
      </c>
      <c r="K117" s="84">
        <f t="shared" si="22"/>
        <v>14490386</v>
      </c>
      <c r="L117" s="84">
        <f t="shared" si="22"/>
        <v>9178772</v>
      </c>
      <c r="M117" s="84"/>
      <c r="N117" s="84">
        <f t="shared" si="22"/>
        <v>5287961</v>
      </c>
      <c r="O117" s="84">
        <f t="shared" si="22"/>
        <v>5250278</v>
      </c>
      <c r="P117" s="84">
        <f t="shared" si="22"/>
        <v>158429666</v>
      </c>
      <c r="Q117" s="84">
        <f t="shared" si="22"/>
        <v>246327129</v>
      </c>
      <c r="R117" s="84">
        <f t="shared" si="22"/>
        <v>7.539246826445231</v>
      </c>
      <c r="S117" s="112"/>
      <c r="T117" s="112"/>
    </row>
    <row r="118" spans="1:18" s="185" customFormat="1" ht="42.75" thickBot="1">
      <c r="A118" s="262"/>
      <c r="B118" s="201" t="s">
        <v>270</v>
      </c>
      <c r="C118" s="202">
        <f>C117/$P$117</f>
        <v>0.036813010765294425</v>
      </c>
      <c r="D118" s="202">
        <f aca="true" t="shared" si="23" ref="D118:P118">D117/$P$117</f>
        <v>0.05541729160749477</v>
      </c>
      <c r="E118" s="202">
        <f t="shared" si="23"/>
        <v>0.20109647267703007</v>
      </c>
      <c r="F118" s="202">
        <f t="shared" si="23"/>
        <v>0.0525055326443723</v>
      </c>
      <c r="G118" s="202">
        <f t="shared" si="23"/>
        <v>0.14232713840348563</v>
      </c>
      <c r="H118" s="202">
        <f t="shared" si="23"/>
        <v>0.11770462231486369</v>
      </c>
      <c r="I118" s="202">
        <f t="shared" si="23"/>
        <v>0.06749051658039852</v>
      </c>
      <c r="J118" s="202">
        <f t="shared" si="23"/>
        <v>0.11073006364855935</v>
      </c>
      <c r="K118" s="202">
        <f t="shared" si="23"/>
        <v>0.0914625799943301</v>
      </c>
      <c r="L118" s="202">
        <f t="shared" si="23"/>
        <v>0.05793594237584267</v>
      </c>
      <c r="M118" s="202"/>
      <c r="N118" s="202">
        <f t="shared" si="23"/>
        <v>0.033377341084592074</v>
      </c>
      <c r="O118" s="202">
        <f t="shared" si="23"/>
        <v>0.033139487903736414</v>
      </c>
      <c r="P118" s="202">
        <f t="shared" si="23"/>
        <v>1</v>
      </c>
      <c r="Q118" s="202"/>
      <c r="R118" s="34"/>
    </row>
    <row r="119" spans="1:20" s="185" customFormat="1" ht="63.75" thickBot="1">
      <c r="A119" s="262"/>
      <c r="B119" s="201" t="s">
        <v>271</v>
      </c>
      <c r="C119" s="202">
        <f>C117/$Q$117</f>
        <v>0.02367694140583273</v>
      </c>
      <c r="D119" s="202">
        <f aca="true" t="shared" si="24" ref="D119:P119">D117/$Q$117</f>
        <v>0.03564261490661875</v>
      </c>
      <c r="E119" s="202">
        <f t="shared" si="24"/>
        <v>0.129338766417401</v>
      </c>
      <c r="F119" s="202">
        <f t="shared" si="24"/>
        <v>0.03376986543776102</v>
      </c>
      <c r="G119" s="202">
        <f t="shared" si="24"/>
        <v>0.09154022576214088</v>
      </c>
      <c r="H119" s="202">
        <f t="shared" si="24"/>
        <v>0.07570381742240011</v>
      </c>
      <c r="I119" s="202">
        <f t="shared" si="24"/>
        <v>0.04340772388087225</v>
      </c>
      <c r="J119" s="202">
        <f t="shared" si="24"/>
        <v>0.07121800619857832</v>
      </c>
      <c r="K119" s="202">
        <f t="shared" si="24"/>
        <v>0.05882578203556296</v>
      </c>
      <c r="L119" s="202">
        <f t="shared" si="24"/>
        <v>0.037262529861256166</v>
      </c>
      <c r="M119" s="202"/>
      <c r="N119" s="202">
        <f t="shared" si="24"/>
        <v>0.021467229458108125</v>
      </c>
      <c r="O119" s="202">
        <f t="shared" si="24"/>
        <v>0.021314249962293027</v>
      </c>
      <c r="P119" s="202">
        <f t="shared" si="24"/>
        <v>0.6431677527488253</v>
      </c>
      <c r="Q119" s="202"/>
      <c r="R119" s="202"/>
      <c r="S119" s="213"/>
      <c r="T119" s="212"/>
    </row>
    <row r="120" spans="1:20" ht="13.5" thickBot="1">
      <c r="A120" s="252" t="s">
        <v>167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17"/>
      <c r="R120" s="17"/>
      <c r="S120" s="17"/>
      <c r="T120" s="17"/>
    </row>
    <row r="121" spans="1:20" ht="95.25" thickBot="1">
      <c r="A121" s="261" t="s">
        <v>255</v>
      </c>
      <c r="B121" s="40" t="s">
        <v>42</v>
      </c>
      <c r="C121" s="200" t="s">
        <v>198</v>
      </c>
      <c r="D121" s="111" t="s">
        <v>17</v>
      </c>
      <c r="E121" s="200" t="s">
        <v>14</v>
      </c>
      <c r="F121" s="111" t="s">
        <v>23</v>
      </c>
      <c r="G121" s="200" t="s">
        <v>18</v>
      </c>
      <c r="H121" s="200" t="s">
        <v>21</v>
      </c>
      <c r="I121" s="200" t="s">
        <v>16</v>
      </c>
      <c r="J121" s="200" t="s">
        <v>19</v>
      </c>
      <c r="K121" s="200" t="s">
        <v>173</v>
      </c>
      <c r="L121" s="111" t="s">
        <v>31</v>
      </c>
      <c r="M121" s="111"/>
      <c r="N121" s="111" t="s">
        <v>265</v>
      </c>
      <c r="O121" s="111" t="s">
        <v>260</v>
      </c>
      <c r="P121" s="111" t="s">
        <v>266</v>
      </c>
      <c r="R121" s="41"/>
      <c r="S121" s="41"/>
      <c r="T121" s="41"/>
    </row>
    <row r="122" spans="1:20" ht="22.5">
      <c r="A122" s="262"/>
      <c r="B122" s="60" t="s">
        <v>43</v>
      </c>
      <c r="C122" s="96"/>
      <c r="D122" s="96"/>
      <c r="E122" s="96"/>
      <c r="F122" s="96"/>
      <c r="G122" s="96"/>
      <c r="H122" s="96"/>
      <c r="I122" s="96"/>
      <c r="J122" s="54"/>
      <c r="K122" s="54"/>
      <c r="L122" s="54"/>
      <c r="M122" s="54"/>
      <c r="N122" s="95"/>
      <c r="O122" s="95"/>
      <c r="P122" s="208"/>
      <c r="R122" s="41"/>
      <c r="S122" s="41"/>
      <c r="T122" s="41"/>
    </row>
    <row r="123" spans="1:20" ht="33.75">
      <c r="A123" s="262"/>
      <c r="B123" s="56" t="s">
        <v>44</v>
      </c>
      <c r="C123" s="87">
        <v>194668</v>
      </c>
      <c r="D123" s="87">
        <v>853744</v>
      </c>
      <c r="E123" s="87">
        <v>2435771</v>
      </c>
      <c r="F123" s="87">
        <v>87693</v>
      </c>
      <c r="G123" s="87">
        <v>5551373</v>
      </c>
      <c r="H123" s="87">
        <v>5443309</v>
      </c>
      <c r="I123" s="87">
        <v>2712174</v>
      </c>
      <c r="J123" s="87">
        <v>1370003</v>
      </c>
      <c r="K123" s="87"/>
      <c r="L123" s="87">
        <v>50467</v>
      </c>
      <c r="M123" s="87"/>
      <c r="N123" s="88">
        <f>SUM(C123:L123)</f>
        <v>18699202</v>
      </c>
      <c r="O123" s="88">
        <v>38621726</v>
      </c>
      <c r="P123" s="205">
        <f>N123/O123</f>
        <v>0.48416277408213193</v>
      </c>
      <c r="R123" s="41"/>
      <c r="S123" s="41"/>
      <c r="T123" s="41"/>
    </row>
    <row r="124" spans="1:20" ht="22.5">
      <c r="A124" s="262"/>
      <c r="B124" s="56" t="s">
        <v>45</v>
      </c>
      <c r="C124" s="87"/>
      <c r="D124" s="87">
        <v>200597</v>
      </c>
      <c r="E124" s="87">
        <v>3251</v>
      </c>
      <c r="F124" s="87"/>
      <c r="G124" s="87"/>
      <c r="H124" s="87">
        <v>5570140</v>
      </c>
      <c r="I124" s="87">
        <v>15150</v>
      </c>
      <c r="J124" s="87">
        <v>78439</v>
      </c>
      <c r="K124" s="87"/>
      <c r="L124" s="87"/>
      <c r="M124" s="87"/>
      <c r="N124" s="88">
        <f aca="true" t="shared" si="25" ref="N124:N139">SUM(C124:L124)</f>
        <v>5867577</v>
      </c>
      <c r="O124" s="88">
        <v>7419145</v>
      </c>
      <c r="P124" s="205">
        <f>N124/O124</f>
        <v>0.7908697026409377</v>
      </c>
      <c r="R124" s="41"/>
      <c r="S124" s="41"/>
      <c r="T124" s="41"/>
    </row>
    <row r="125" spans="1:20" ht="33.75">
      <c r="A125" s="262"/>
      <c r="B125" s="56" t="s">
        <v>46</v>
      </c>
      <c r="C125" s="87">
        <v>3832362</v>
      </c>
      <c r="D125" s="87">
        <v>917309</v>
      </c>
      <c r="E125" s="87">
        <v>3259477</v>
      </c>
      <c r="F125" s="87">
        <v>2563342</v>
      </c>
      <c r="G125" s="87">
        <v>1797887</v>
      </c>
      <c r="H125" s="87">
        <v>1861174</v>
      </c>
      <c r="I125" s="87">
        <v>2670935</v>
      </c>
      <c r="J125" s="87">
        <v>1706315</v>
      </c>
      <c r="K125" s="87">
        <v>7441777</v>
      </c>
      <c r="L125" s="87">
        <v>1218</v>
      </c>
      <c r="M125" s="87"/>
      <c r="N125" s="88">
        <f t="shared" si="25"/>
        <v>26051796</v>
      </c>
      <c r="O125" s="88">
        <v>35018677</v>
      </c>
      <c r="P125" s="205">
        <f>N125/O125</f>
        <v>0.7439400409101692</v>
      </c>
      <c r="R125" s="41"/>
      <c r="S125" s="41"/>
      <c r="T125" s="41"/>
    </row>
    <row r="126" spans="1:20" ht="33.75">
      <c r="A126" s="262"/>
      <c r="B126" s="56" t="s">
        <v>47</v>
      </c>
      <c r="C126" s="87">
        <v>90204</v>
      </c>
      <c r="D126" s="87">
        <v>1103949</v>
      </c>
      <c r="E126" s="87">
        <v>462468</v>
      </c>
      <c r="F126" s="87">
        <v>155778</v>
      </c>
      <c r="G126" s="87">
        <v>2724821</v>
      </c>
      <c r="H126" s="87">
        <v>1477658</v>
      </c>
      <c r="I126" s="87">
        <v>1007953</v>
      </c>
      <c r="J126" s="87">
        <v>109650</v>
      </c>
      <c r="K126" s="87"/>
      <c r="L126" s="87">
        <v>4438</v>
      </c>
      <c r="M126" s="87"/>
      <c r="N126" s="88">
        <f t="shared" si="25"/>
        <v>7136919</v>
      </c>
      <c r="O126" s="88">
        <v>14029734</v>
      </c>
      <c r="P126" s="205">
        <f>N126/O126</f>
        <v>0.5086995234549707</v>
      </c>
      <c r="R126" s="41"/>
      <c r="S126" s="41"/>
      <c r="T126" s="41"/>
    </row>
    <row r="127" spans="1:20" ht="33.75">
      <c r="A127" s="262"/>
      <c r="B127" s="56" t="s">
        <v>48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8"/>
      <c r="O127" s="88"/>
      <c r="P127" s="209"/>
      <c r="R127" s="41"/>
      <c r="S127" s="41"/>
      <c r="T127" s="41"/>
    </row>
    <row r="128" spans="1:20" ht="22.5">
      <c r="A128" s="262"/>
      <c r="B128" s="56" t="s">
        <v>49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8"/>
      <c r="O128" s="88"/>
      <c r="P128" s="209"/>
      <c r="R128" s="41"/>
      <c r="S128" s="41"/>
      <c r="T128" s="41"/>
    </row>
    <row r="129" spans="1:20" ht="33.75">
      <c r="A129" s="262"/>
      <c r="B129" s="56" t="s">
        <v>85</v>
      </c>
      <c r="C129" s="87">
        <v>2326858</v>
      </c>
      <c r="D129" s="87">
        <v>898043</v>
      </c>
      <c r="E129" s="87">
        <v>1038013</v>
      </c>
      <c r="F129" s="87">
        <v>101811</v>
      </c>
      <c r="G129" s="87">
        <v>1858347</v>
      </c>
      <c r="H129" s="87">
        <v>4557238</v>
      </c>
      <c r="I129" s="87">
        <v>1323336</v>
      </c>
      <c r="J129" s="87">
        <v>934369</v>
      </c>
      <c r="K129" s="87"/>
      <c r="L129" s="87">
        <v>1281</v>
      </c>
      <c r="M129" s="87"/>
      <c r="N129" s="88">
        <f t="shared" si="25"/>
        <v>13039296</v>
      </c>
      <c r="O129" s="88">
        <v>18879027</v>
      </c>
      <c r="P129" s="205">
        <f aca="true" t="shared" si="26" ref="P129:P139">N129/O129</f>
        <v>0.6906762726701964</v>
      </c>
      <c r="R129" s="41"/>
      <c r="S129" s="41"/>
      <c r="T129" s="41"/>
    </row>
    <row r="130" spans="1:20" ht="22.5">
      <c r="A130" s="262"/>
      <c r="B130" s="56" t="s">
        <v>86</v>
      </c>
      <c r="C130" s="87"/>
      <c r="D130" s="87">
        <v>138703</v>
      </c>
      <c r="E130" s="87">
        <v>1418445</v>
      </c>
      <c r="F130" s="87">
        <v>94239</v>
      </c>
      <c r="G130" s="87">
        <v>1295848</v>
      </c>
      <c r="H130" s="87">
        <v>690475</v>
      </c>
      <c r="I130" s="87">
        <v>353925</v>
      </c>
      <c r="J130" s="87">
        <v>228072</v>
      </c>
      <c r="K130" s="87"/>
      <c r="L130" s="87">
        <v>305543</v>
      </c>
      <c r="M130" s="87"/>
      <c r="N130" s="88">
        <f t="shared" si="25"/>
        <v>4525250</v>
      </c>
      <c r="O130" s="88">
        <v>9841001</v>
      </c>
      <c r="P130" s="205">
        <f t="shared" si="26"/>
        <v>0.4598363520133775</v>
      </c>
      <c r="R130" s="41"/>
      <c r="S130" s="41"/>
      <c r="T130" s="41"/>
    </row>
    <row r="131" spans="1:20" ht="33.75">
      <c r="A131" s="262"/>
      <c r="B131" s="56" t="s">
        <v>129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8"/>
      <c r="O131" s="88"/>
      <c r="P131" s="205"/>
      <c r="R131" s="41"/>
      <c r="S131" s="41"/>
      <c r="T131" s="41"/>
    </row>
    <row r="132" spans="1:20" ht="33.75">
      <c r="A132" s="262"/>
      <c r="B132" s="56" t="s">
        <v>140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8"/>
      <c r="O132" s="88"/>
      <c r="P132" s="205"/>
      <c r="R132" s="41"/>
      <c r="S132" s="41"/>
      <c r="T132" s="41"/>
    </row>
    <row r="133" spans="1:20" ht="67.5">
      <c r="A133" s="262"/>
      <c r="B133" s="56" t="s">
        <v>141</v>
      </c>
      <c r="C133" s="87"/>
      <c r="D133" s="87">
        <v>1188</v>
      </c>
      <c r="E133" s="87">
        <v>18117548</v>
      </c>
      <c r="F133" s="87">
        <v>61051</v>
      </c>
      <c r="G133" s="87">
        <v>697161</v>
      </c>
      <c r="H133" s="87"/>
      <c r="I133" s="87">
        <v>43100</v>
      </c>
      <c r="J133" s="87">
        <v>351</v>
      </c>
      <c r="K133" s="87"/>
      <c r="L133" s="87">
        <v>2880362</v>
      </c>
      <c r="M133" s="87"/>
      <c r="N133" s="88">
        <f t="shared" si="25"/>
        <v>21800761</v>
      </c>
      <c r="O133" s="88">
        <v>23420721</v>
      </c>
      <c r="P133" s="205">
        <f t="shared" si="26"/>
        <v>0.930832189154211</v>
      </c>
      <c r="R133" s="41"/>
      <c r="S133" s="41"/>
      <c r="T133" s="41"/>
    </row>
    <row r="134" spans="1:20" ht="33.75">
      <c r="A134" s="262"/>
      <c r="B134" s="56" t="s">
        <v>87</v>
      </c>
      <c r="C134" s="87">
        <v>48603</v>
      </c>
      <c r="D134" s="87">
        <v>165203</v>
      </c>
      <c r="E134" s="87">
        <v>361652</v>
      </c>
      <c r="F134" s="87">
        <v>7484227</v>
      </c>
      <c r="G134" s="87">
        <v>1729544</v>
      </c>
      <c r="H134" s="87">
        <v>1167413</v>
      </c>
      <c r="I134" s="87">
        <v>1550692</v>
      </c>
      <c r="J134" s="87">
        <v>214438</v>
      </c>
      <c r="K134" s="87"/>
      <c r="L134" s="87">
        <v>2632796</v>
      </c>
      <c r="M134" s="87"/>
      <c r="N134" s="88">
        <f t="shared" si="25"/>
        <v>15354568</v>
      </c>
      <c r="O134" s="88">
        <v>31901528</v>
      </c>
      <c r="P134" s="205">
        <f t="shared" si="26"/>
        <v>0.48131136539917463</v>
      </c>
      <c r="R134" s="41"/>
      <c r="S134" s="41"/>
      <c r="T134" s="41"/>
    </row>
    <row r="135" spans="1:20" ht="33.75">
      <c r="A135" s="262"/>
      <c r="B135" s="56" t="s">
        <v>88</v>
      </c>
      <c r="C135" s="87">
        <v>716982</v>
      </c>
      <c r="D135" s="87">
        <v>584204</v>
      </c>
      <c r="E135" s="87">
        <v>3411507</v>
      </c>
      <c r="F135" s="87">
        <v>55755</v>
      </c>
      <c r="G135" s="87">
        <v>8967291</v>
      </c>
      <c r="H135" s="87">
        <v>1740430</v>
      </c>
      <c r="I135" s="87">
        <v>1231286</v>
      </c>
      <c r="J135" s="87">
        <v>8861588</v>
      </c>
      <c r="K135" s="87"/>
      <c r="L135" s="87">
        <v>28808</v>
      </c>
      <c r="M135" s="87"/>
      <c r="N135" s="88">
        <f t="shared" si="25"/>
        <v>25597851</v>
      </c>
      <c r="O135" s="88">
        <v>43197532</v>
      </c>
      <c r="P135" s="205">
        <f t="shared" si="26"/>
        <v>0.5925767009096723</v>
      </c>
      <c r="R135" s="41"/>
      <c r="S135" s="41"/>
      <c r="T135" s="41"/>
    </row>
    <row r="136" spans="1:20" ht="22.5">
      <c r="A136" s="262"/>
      <c r="B136" s="56" t="s">
        <v>89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8"/>
      <c r="O136" s="88"/>
      <c r="P136" s="205"/>
      <c r="R136" s="41"/>
      <c r="S136" s="41"/>
      <c r="T136" s="41"/>
    </row>
    <row r="137" spans="1:20" ht="33.75">
      <c r="A137" s="262"/>
      <c r="B137" s="56" t="s">
        <v>90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8"/>
      <c r="O137" s="88"/>
      <c r="P137" s="205"/>
      <c r="R137" s="41"/>
      <c r="S137" s="41"/>
      <c r="T137" s="41"/>
    </row>
    <row r="138" spans="1:20" ht="22.5">
      <c r="A138" s="262"/>
      <c r="B138" s="56" t="s">
        <v>91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8"/>
      <c r="O138" s="88"/>
      <c r="P138" s="205"/>
      <c r="R138" s="41"/>
      <c r="S138" s="41"/>
      <c r="T138" s="41"/>
    </row>
    <row r="139" spans="1:20" ht="34.5" thickBot="1">
      <c r="A139" s="262"/>
      <c r="B139" s="61" t="s">
        <v>92</v>
      </c>
      <c r="C139" s="104">
        <v>300731</v>
      </c>
      <c r="D139" s="104">
        <v>57527</v>
      </c>
      <c r="E139" s="104">
        <v>608217</v>
      </c>
      <c r="F139" s="104">
        <v>18004</v>
      </c>
      <c r="G139" s="104">
        <v>2518868</v>
      </c>
      <c r="H139" s="104">
        <v>1436114</v>
      </c>
      <c r="I139" s="104">
        <v>1085731</v>
      </c>
      <c r="J139" s="104">
        <v>104533</v>
      </c>
      <c r="K139" s="104"/>
      <c r="L139" s="104"/>
      <c r="M139" s="89"/>
      <c r="N139" s="88">
        <f t="shared" si="25"/>
        <v>6129725</v>
      </c>
      <c r="O139" s="105">
        <v>9998093</v>
      </c>
      <c r="P139" s="205">
        <f t="shared" si="26"/>
        <v>0.6130894161516601</v>
      </c>
      <c r="R139" s="41"/>
      <c r="S139" s="41"/>
      <c r="T139" s="41"/>
    </row>
    <row r="140" spans="1:20" ht="21.75" thickBot="1">
      <c r="A140" s="262"/>
      <c r="B140" s="201" t="s">
        <v>265</v>
      </c>
      <c r="C140" s="84">
        <f aca="true" t="shared" si="27" ref="C140:J140">SUM(C122:C139)</f>
        <v>7510408</v>
      </c>
      <c r="D140" s="84">
        <f t="shared" si="27"/>
        <v>4920467</v>
      </c>
      <c r="E140" s="84">
        <f t="shared" si="27"/>
        <v>31116349</v>
      </c>
      <c r="F140" s="84">
        <f t="shared" si="27"/>
        <v>10621900</v>
      </c>
      <c r="G140" s="84">
        <f t="shared" si="27"/>
        <v>27141140</v>
      </c>
      <c r="H140" s="84">
        <f t="shared" si="27"/>
        <v>23943951</v>
      </c>
      <c r="I140" s="84">
        <f t="shared" si="27"/>
        <v>11994282</v>
      </c>
      <c r="J140" s="84">
        <f t="shared" si="27"/>
        <v>13607758</v>
      </c>
      <c r="K140" s="84"/>
      <c r="L140" s="84">
        <f>SUM(L122:L139)</f>
        <v>5904913</v>
      </c>
      <c r="M140" s="84"/>
      <c r="N140" s="84">
        <f>SUM(N122:N139)</f>
        <v>144202945</v>
      </c>
      <c r="O140" s="84">
        <f>SUM(O122:O139)</f>
        <v>232327184</v>
      </c>
      <c r="P140" s="202"/>
      <c r="Q140" s="92"/>
      <c r="R140" s="92"/>
      <c r="S140" s="92"/>
      <c r="T140" s="212"/>
    </row>
    <row r="141" spans="1:18" s="185" customFormat="1" ht="42.75" thickBot="1">
      <c r="A141" s="262"/>
      <c r="B141" s="201" t="s">
        <v>270</v>
      </c>
      <c r="C141" s="202">
        <f>C140/$N$140</f>
        <v>0.052082209555428985</v>
      </c>
      <c r="D141" s="202">
        <f aca="true" t="shared" si="28" ref="D141:N141">D140/$N$140</f>
        <v>0.03412182046628798</v>
      </c>
      <c r="E141" s="202">
        <f t="shared" si="28"/>
        <v>0.21578164717787143</v>
      </c>
      <c r="F141" s="202">
        <f t="shared" si="28"/>
        <v>0.0736593833087112</v>
      </c>
      <c r="G141" s="202">
        <f t="shared" si="28"/>
        <v>0.18821488007751852</v>
      </c>
      <c r="H141" s="202">
        <f t="shared" si="28"/>
        <v>0.16604342581214274</v>
      </c>
      <c r="I141" s="202">
        <f t="shared" si="28"/>
        <v>0.08317640114770194</v>
      </c>
      <c r="J141" s="202">
        <f t="shared" si="28"/>
        <v>0.09436532658885712</v>
      </c>
      <c r="K141" s="202">
        <f t="shared" si="28"/>
        <v>0</v>
      </c>
      <c r="L141" s="202">
        <f t="shared" si="28"/>
        <v>0.040948629724587106</v>
      </c>
      <c r="M141" s="202"/>
      <c r="N141" s="202">
        <f t="shared" si="28"/>
        <v>1</v>
      </c>
      <c r="O141" s="202"/>
      <c r="P141" s="202"/>
      <c r="Q141" s="202"/>
      <c r="R141" s="34"/>
    </row>
    <row r="142" spans="1:20" s="185" customFormat="1" ht="63.75" thickBot="1">
      <c r="A142" s="262"/>
      <c r="B142" s="201" t="s">
        <v>271</v>
      </c>
      <c r="C142" s="202">
        <f>C140/$O$140</f>
        <v>0.03232685848764043</v>
      </c>
      <c r="D142" s="202">
        <f aca="true" t="shared" si="29" ref="D142:N142">D140/$O$140</f>
        <v>0.021179041192183518</v>
      </c>
      <c r="E142" s="202">
        <f t="shared" si="29"/>
        <v>0.1339333110498167</v>
      </c>
      <c r="F142" s="202">
        <f t="shared" si="29"/>
        <v>0.0457195745117799</v>
      </c>
      <c r="G142" s="202">
        <f t="shared" si="29"/>
        <v>0.11682291986976436</v>
      </c>
      <c r="H142" s="202">
        <f t="shared" si="29"/>
        <v>0.10306134042411498</v>
      </c>
      <c r="I142" s="202">
        <f t="shared" si="29"/>
        <v>0.05162668351371228</v>
      </c>
      <c r="J142" s="202">
        <f t="shared" si="29"/>
        <v>0.05857152729919027</v>
      </c>
      <c r="K142" s="202">
        <f t="shared" si="29"/>
        <v>0</v>
      </c>
      <c r="L142" s="202">
        <f t="shared" si="29"/>
        <v>0.025416367117848768</v>
      </c>
      <c r="M142" s="202"/>
      <c r="N142" s="202">
        <f t="shared" si="29"/>
        <v>0.6206890752827271</v>
      </c>
      <c r="O142" s="202"/>
      <c r="P142" s="202"/>
      <c r="Q142" s="202"/>
      <c r="R142" s="202"/>
      <c r="S142" s="213"/>
      <c r="T142" s="212"/>
    </row>
    <row r="143" spans="1:20" ht="13.5" thickBot="1">
      <c r="A143" s="252" t="s">
        <v>168</v>
      </c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17"/>
      <c r="R143" s="17"/>
      <c r="S143" s="17"/>
      <c r="T143" s="17"/>
    </row>
    <row r="144" spans="1:20" ht="95.25" thickBot="1">
      <c r="A144" s="261" t="s">
        <v>255</v>
      </c>
      <c r="B144" s="40" t="s">
        <v>42</v>
      </c>
      <c r="C144" s="200" t="s">
        <v>14</v>
      </c>
      <c r="D144" s="200" t="s">
        <v>19</v>
      </c>
      <c r="E144" s="200" t="s">
        <v>18</v>
      </c>
      <c r="F144" s="200" t="s">
        <v>21</v>
      </c>
      <c r="G144" s="200" t="s">
        <v>16</v>
      </c>
      <c r="H144" s="111" t="s">
        <v>23</v>
      </c>
      <c r="I144" s="111" t="s">
        <v>33</v>
      </c>
      <c r="J144" s="41" t="s">
        <v>122</v>
      </c>
      <c r="K144" s="111" t="s">
        <v>17</v>
      </c>
      <c r="L144" s="200" t="s">
        <v>15</v>
      </c>
      <c r="M144" s="200"/>
      <c r="N144" s="111" t="s">
        <v>267</v>
      </c>
      <c r="O144" s="111" t="s">
        <v>260</v>
      </c>
      <c r="P144" s="111" t="s">
        <v>268</v>
      </c>
      <c r="R144" s="41"/>
      <c r="S144" s="41"/>
      <c r="T144" s="41"/>
    </row>
    <row r="145" spans="1:20" ht="22.5">
      <c r="A145" s="262"/>
      <c r="B145" s="60" t="s">
        <v>43</v>
      </c>
      <c r="C145" s="96"/>
      <c r="D145" s="96"/>
      <c r="E145" s="96"/>
      <c r="F145" s="96"/>
      <c r="G145" s="96"/>
      <c r="H145" s="96"/>
      <c r="I145" s="96"/>
      <c r="J145" s="54"/>
      <c r="K145" s="54"/>
      <c r="L145" s="54"/>
      <c r="M145" s="54"/>
      <c r="N145" s="95">
        <f>SUM(C145:L145)</f>
        <v>0</v>
      </c>
      <c r="O145" s="95"/>
      <c r="P145" s="208"/>
      <c r="R145" s="41"/>
      <c r="S145" s="41"/>
      <c r="T145" s="41"/>
    </row>
    <row r="146" spans="1:20" ht="33.75">
      <c r="A146" s="262"/>
      <c r="B146" s="56" t="s">
        <v>44</v>
      </c>
      <c r="C146" s="87">
        <v>5608497</v>
      </c>
      <c r="D146" s="87">
        <v>1808737</v>
      </c>
      <c r="E146" s="87">
        <v>1306222</v>
      </c>
      <c r="F146" s="87">
        <v>2622952</v>
      </c>
      <c r="G146" s="87">
        <v>3061685</v>
      </c>
      <c r="H146" s="87">
        <v>24072</v>
      </c>
      <c r="I146" s="87">
        <v>35995</v>
      </c>
      <c r="J146" s="87">
        <v>1254199</v>
      </c>
      <c r="K146" s="87">
        <v>885729</v>
      </c>
      <c r="L146" s="87">
        <v>836324</v>
      </c>
      <c r="M146" s="87"/>
      <c r="N146" s="88">
        <f aca="true" t="shared" si="30" ref="N146:N162">SUM(C146:L146)</f>
        <v>17444412</v>
      </c>
      <c r="O146" s="88">
        <v>29668421</v>
      </c>
      <c r="P146" s="205">
        <f>N146/O146</f>
        <v>0.5879791175944281</v>
      </c>
      <c r="R146" s="41"/>
      <c r="S146" s="41"/>
      <c r="T146" s="41"/>
    </row>
    <row r="147" spans="1:20" ht="22.5">
      <c r="A147" s="262"/>
      <c r="B147" s="56" t="s">
        <v>45</v>
      </c>
      <c r="C147" s="87">
        <v>431</v>
      </c>
      <c r="D147" s="87">
        <v>20747</v>
      </c>
      <c r="E147" s="87">
        <v>14753</v>
      </c>
      <c r="F147" s="87">
        <v>8332440</v>
      </c>
      <c r="G147" s="87">
        <v>45320</v>
      </c>
      <c r="H147" s="87"/>
      <c r="I147" s="87"/>
      <c r="J147" s="87">
        <v>72470</v>
      </c>
      <c r="K147" s="87"/>
      <c r="L147" s="87">
        <v>34370</v>
      </c>
      <c r="M147" s="87"/>
      <c r="N147" s="88">
        <f t="shared" si="30"/>
        <v>8520531</v>
      </c>
      <c r="O147" s="88">
        <v>9449472</v>
      </c>
      <c r="P147" s="205">
        <f>N147/O147</f>
        <v>0.9016938724195384</v>
      </c>
      <c r="R147" s="41"/>
      <c r="S147" s="41"/>
      <c r="T147" s="41"/>
    </row>
    <row r="148" spans="1:20" ht="33.75">
      <c r="A148" s="262"/>
      <c r="B148" s="56" t="s">
        <v>46</v>
      </c>
      <c r="C148" s="87">
        <v>2472101</v>
      </c>
      <c r="D148" s="87">
        <v>1700067</v>
      </c>
      <c r="E148" s="87">
        <v>3644449</v>
      </c>
      <c r="F148" s="87">
        <v>795433</v>
      </c>
      <c r="G148" s="87">
        <v>2391998</v>
      </c>
      <c r="H148" s="87">
        <v>33622</v>
      </c>
      <c r="I148" s="87">
        <v>5405912</v>
      </c>
      <c r="J148" s="87">
        <v>635525</v>
      </c>
      <c r="K148" s="87">
        <v>275137</v>
      </c>
      <c r="L148" s="87">
        <v>968184</v>
      </c>
      <c r="M148" s="87"/>
      <c r="N148" s="88">
        <f t="shared" si="30"/>
        <v>18322428</v>
      </c>
      <c r="O148" s="88">
        <v>25284775</v>
      </c>
      <c r="P148" s="205">
        <f>N148/O148</f>
        <v>0.724642714835311</v>
      </c>
      <c r="R148" s="41"/>
      <c r="S148" s="41"/>
      <c r="T148" s="41"/>
    </row>
    <row r="149" spans="1:20" ht="33.75">
      <c r="A149" s="262"/>
      <c r="B149" s="56" t="s">
        <v>47</v>
      </c>
      <c r="C149" s="87">
        <v>1792549</v>
      </c>
      <c r="D149" s="87">
        <v>1630441</v>
      </c>
      <c r="E149" s="87">
        <v>371771</v>
      </c>
      <c r="F149" s="87">
        <v>1120772</v>
      </c>
      <c r="G149" s="87">
        <v>477730</v>
      </c>
      <c r="H149" s="87"/>
      <c r="I149" s="87">
        <v>389</v>
      </c>
      <c r="J149" s="87">
        <v>164028</v>
      </c>
      <c r="K149" s="87">
        <v>1140085</v>
      </c>
      <c r="L149" s="87">
        <v>306693</v>
      </c>
      <c r="M149" s="87"/>
      <c r="N149" s="88">
        <f t="shared" si="30"/>
        <v>7004458</v>
      </c>
      <c r="O149" s="88">
        <v>13590440</v>
      </c>
      <c r="P149" s="205">
        <f>N149/O149</f>
        <v>0.5153959695197506</v>
      </c>
      <c r="R149" s="41"/>
      <c r="S149" s="41"/>
      <c r="T149" s="41"/>
    </row>
    <row r="150" spans="1:20" ht="33.75">
      <c r="A150" s="262"/>
      <c r="B150" s="56" t="s">
        <v>48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8">
        <f t="shared" si="30"/>
        <v>0</v>
      </c>
      <c r="O150" s="88"/>
      <c r="P150" s="209"/>
      <c r="R150" s="41"/>
      <c r="S150" s="41"/>
      <c r="T150" s="41"/>
    </row>
    <row r="151" spans="1:20" ht="22.5">
      <c r="A151" s="262"/>
      <c r="B151" s="56" t="s">
        <v>49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8">
        <f t="shared" si="30"/>
        <v>0</v>
      </c>
      <c r="O151" s="88"/>
      <c r="P151" s="209"/>
      <c r="R151" s="41"/>
      <c r="S151" s="41"/>
      <c r="T151" s="41"/>
    </row>
    <row r="152" spans="1:20" ht="33.75">
      <c r="A152" s="262"/>
      <c r="B152" s="56" t="s">
        <v>85</v>
      </c>
      <c r="C152" s="87">
        <v>1970853</v>
      </c>
      <c r="D152" s="87">
        <v>4834518</v>
      </c>
      <c r="E152" s="87">
        <v>940530</v>
      </c>
      <c r="F152" s="87">
        <v>1938529</v>
      </c>
      <c r="G152" s="87">
        <v>1247211</v>
      </c>
      <c r="H152" s="87">
        <v>54535</v>
      </c>
      <c r="I152" s="87">
        <v>2447</v>
      </c>
      <c r="J152" s="87">
        <v>131461</v>
      </c>
      <c r="K152" s="87">
        <v>665987</v>
      </c>
      <c r="L152" s="87">
        <v>213908</v>
      </c>
      <c r="M152" s="87"/>
      <c r="N152" s="88">
        <f t="shared" si="30"/>
        <v>11999979</v>
      </c>
      <c r="O152" s="88">
        <v>18599701</v>
      </c>
      <c r="P152" s="205">
        <f>N152/O152</f>
        <v>0.6451705325800667</v>
      </c>
      <c r="R152" s="41"/>
      <c r="S152" s="41"/>
      <c r="T152" s="41"/>
    </row>
    <row r="153" spans="1:20" ht="22.5">
      <c r="A153" s="262"/>
      <c r="B153" s="56" t="s">
        <v>86</v>
      </c>
      <c r="C153" s="87">
        <v>1550755</v>
      </c>
      <c r="D153" s="87">
        <v>108528</v>
      </c>
      <c r="E153" s="87">
        <v>1432185</v>
      </c>
      <c r="F153" s="87">
        <v>46372</v>
      </c>
      <c r="G153" s="87">
        <v>692179</v>
      </c>
      <c r="H153" s="87">
        <v>25199</v>
      </c>
      <c r="I153" s="87">
        <v>20243</v>
      </c>
      <c r="J153" s="87">
        <v>507204</v>
      </c>
      <c r="K153" s="87">
        <v>165112</v>
      </c>
      <c r="L153" s="87">
        <v>728618</v>
      </c>
      <c r="M153" s="87"/>
      <c r="N153" s="88">
        <f t="shared" si="30"/>
        <v>5276395</v>
      </c>
      <c r="O153" s="88">
        <v>8104961</v>
      </c>
      <c r="P153" s="205">
        <f>N153/O153</f>
        <v>0.6510080677747864</v>
      </c>
      <c r="R153" s="41"/>
      <c r="S153" s="41"/>
      <c r="T153" s="41"/>
    </row>
    <row r="154" spans="1:20" ht="33.75">
      <c r="A154" s="262"/>
      <c r="B154" s="56" t="s">
        <v>129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8">
        <f t="shared" si="30"/>
        <v>0</v>
      </c>
      <c r="O154" s="88"/>
      <c r="P154" s="209"/>
      <c r="R154" s="41"/>
      <c r="S154" s="41"/>
      <c r="T154" s="41"/>
    </row>
    <row r="155" spans="1:20" ht="33.75">
      <c r="A155" s="262"/>
      <c r="B155" s="56" t="s">
        <v>140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8">
        <f t="shared" si="30"/>
        <v>0</v>
      </c>
      <c r="O155" s="88"/>
      <c r="P155" s="209"/>
      <c r="R155" s="41"/>
      <c r="S155" s="41"/>
      <c r="T155" s="41"/>
    </row>
    <row r="156" spans="1:20" ht="67.5">
      <c r="A156" s="262"/>
      <c r="B156" s="56" t="s">
        <v>141</v>
      </c>
      <c r="C156" s="87">
        <v>1353641</v>
      </c>
      <c r="D156" s="87"/>
      <c r="E156" s="87">
        <v>7185714</v>
      </c>
      <c r="F156" s="87"/>
      <c r="G156" s="87">
        <v>865191</v>
      </c>
      <c r="H156" s="87">
        <v>67297</v>
      </c>
      <c r="I156" s="87"/>
      <c r="J156" s="87">
        <v>93658</v>
      </c>
      <c r="K156" s="87">
        <v>3043</v>
      </c>
      <c r="L156" s="87">
        <v>8317</v>
      </c>
      <c r="M156" s="87"/>
      <c r="N156" s="88">
        <f t="shared" si="30"/>
        <v>9576861</v>
      </c>
      <c r="O156" s="88">
        <v>11240848</v>
      </c>
      <c r="P156" s="205">
        <f>N156/O156</f>
        <v>0.8519696200856021</v>
      </c>
      <c r="R156" s="41"/>
      <c r="S156" s="41"/>
      <c r="T156" s="41"/>
    </row>
    <row r="157" spans="1:20" ht="33.75">
      <c r="A157" s="262"/>
      <c r="B157" s="56" t="s">
        <v>87</v>
      </c>
      <c r="C157" s="87">
        <v>1557095</v>
      </c>
      <c r="D157" s="87">
        <v>218772</v>
      </c>
      <c r="E157" s="87">
        <v>910704</v>
      </c>
      <c r="F157" s="87">
        <v>377024</v>
      </c>
      <c r="G157" s="87">
        <v>361378</v>
      </c>
      <c r="H157" s="87">
        <v>8397984</v>
      </c>
      <c r="I157" s="87">
        <v>365491</v>
      </c>
      <c r="J157" s="87">
        <v>393994</v>
      </c>
      <c r="K157" s="87">
        <v>444893</v>
      </c>
      <c r="L157" s="87">
        <v>355714</v>
      </c>
      <c r="M157" s="87"/>
      <c r="N157" s="88">
        <f t="shared" si="30"/>
        <v>13383049</v>
      </c>
      <c r="O157" s="88">
        <v>30507395</v>
      </c>
      <c r="P157" s="205">
        <f>N157/O157</f>
        <v>0.4386821293656833</v>
      </c>
      <c r="R157" s="41"/>
      <c r="S157" s="41"/>
      <c r="T157" s="41"/>
    </row>
    <row r="158" spans="1:20" ht="33.75">
      <c r="A158" s="262"/>
      <c r="B158" s="56" t="s">
        <v>88</v>
      </c>
      <c r="C158" s="87">
        <v>4090055</v>
      </c>
      <c r="D158" s="87">
        <v>7876132</v>
      </c>
      <c r="E158" s="87">
        <v>1657328</v>
      </c>
      <c r="F158" s="87">
        <v>912286</v>
      </c>
      <c r="G158" s="87">
        <v>785958</v>
      </c>
      <c r="H158" s="87">
        <v>138416</v>
      </c>
      <c r="I158" s="87">
        <v>25663</v>
      </c>
      <c r="J158" s="87">
        <v>1052838</v>
      </c>
      <c r="K158" s="87">
        <v>1075480</v>
      </c>
      <c r="L158" s="87">
        <v>467864</v>
      </c>
      <c r="M158" s="87"/>
      <c r="N158" s="88">
        <f t="shared" si="30"/>
        <v>18082020</v>
      </c>
      <c r="O158" s="88">
        <v>35330706</v>
      </c>
      <c r="P158" s="205">
        <f>N158/O158</f>
        <v>0.5117933391990526</v>
      </c>
      <c r="R158" s="41"/>
      <c r="S158" s="41"/>
      <c r="T158" s="41"/>
    </row>
    <row r="159" spans="1:20" ht="22.5">
      <c r="A159" s="262"/>
      <c r="B159" s="56" t="s">
        <v>89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8">
        <f t="shared" si="30"/>
        <v>0</v>
      </c>
      <c r="O159" s="88"/>
      <c r="P159" s="209"/>
      <c r="R159" s="41"/>
      <c r="S159" s="41"/>
      <c r="T159" s="41"/>
    </row>
    <row r="160" spans="1:20" ht="33.75">
      <c r="A160" s="262"/>
      <c r="B160" s="56" t="s">
        <v>90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8">
        <f t="shared" si="30"/>
        <v>0</v>
      </c>
      <c r="O160" s="88"/>
      <c r="P160" s="209"/>
      <c r="R160" s="41"/>
      <c r="S160" s="41"/>
      <c r="T160" s="41"/>
    </row>
    <row r="161" spans="1:20" ht="22.5">
      <c r="A161" s="262"/>
      <c r="B161" s="56" t="s">
        <v>91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8">
        <f t="shared" si="30"/>
        <v>0</v>
      </c>
      <c r="O161" s="88"/>
      <c r="P161" s="209"/>
      <c r="R161" s="41"/>
      <c r="S161" s="41"/>
      <c r="T161" s="41"/>
    </row>
    <row r="162" spans="1:20" ht="34.5" thickBot="1">
      <c r="A162" s="262"/>
      <c r="B162" s="61" t="s">
        <v>92</v>
      </c>
      <c r="C162" s="104">
        <v>1769507</v>
      </c>
      <c r="D162" s="104">
        <v>664062</v>
      </c>
      <c r="E162" s="104">
        <v>141651</v>
      </c>
      <c r="F162" s="104">
        <v>895981</v>
      </c>
      <c r="G162" s="104">
        <v>605037</v>
      </c>
      <c r="H162" s="104"/>
      <c r="I162" s="104"/>
      <c r="J162" s="104">
        <v>705005</v>
      </c>
      <c r="K162" s="104">
        <v>184051</v>
      </c>
      <c r="L162" s="104">
        <v>416279</v>
      </c>
      <c r="M162" s="104"/>
      <c r="N162" s="105">
        <f t="shared" si="30"/>
        <v>5381573</v>
      </c>
      <c r="O162" s="105">
        <v>8055260</v>
      </c>
      <c r="P162" s="205">
        <f>N162/O162</f>
        <v>0.6680818496237241</v>
      </c>
      <c r="R162" s="41"/>
      <c r="S162" s="41"/>
      <c r="T162" s="41"/>
    </row>
    <row r="163" spans="1:20" ht="21.75" thickBot="1">
      <c r="A163" s="262"/>
      <c r="B163" s="201" t="s">
        <v>267</v>
      </c>
      <c r="C163" s="84">
        <f aca="true" t="shared" si="31" ref="C163:L163">SUM(C145:C162)</f>
        <v>22165484</v>
      </c>
      <c r="D163" s="84">
        <f t="shared" si="31"/>
        <v>18862004</v>
      </c>
      <c r="E163" s="84">
        <f t="shared" si="31"/>
        <v>17605307</v>
      </c>
      <c r="F163" s="84">
        <f t="shared" si="31"/>
        <v>17041789</v>
      </c>
      <c r="G163" s="84">
        <f t="shared" si="31"/>
        <v>10533687</v>
      </c>
      <c r="H163" s="84">
        <f t="shared" si="31"/>
        <v>8741125</v>
      </c>
      <c r="I163" s="84">
        <f t="shared" si="31"/>
        <v>5856140</v>
      </c>
      <c r="J163" s="84">
        <f t="shared" si="31"/>
        <v>5010382</v>
      </c>
      <c r="K163" s="84">
        <f t="shared" si="31"/>
        <v>4839517</v>
      </c>
      <c r="L163" s="84">
        <f t="shared" si="31"/>
        <v>4336271</v>
      </c>
      <c r="M163" s="84"/>
      <c r="N163" s="84">
        <f>SUM(N145:N162)</f>
        <v>114991706</v>
      </c>
      <c r="O163" s="84">
        <f>SUM(O145:O162)</f>
        <v>189831979</v>
      </c>
      <c r="P163" s="84">
        <f>SUM(P145:P162)</f>
        <v>6.496417212997944</v>
      </c>
      <c r="R163" s="41"/>
      <c r="S163" s="41"/>
      <c r="T163" s="41"/>
    </row>
    <row r="164" spans="1:18" s="185" customFormat="1" ht="42.75" thickBot="1">
      <c r="A164" s="262"/>
      <c r="B164" s="201" t="s">
        <v>270</v>
      </c>
      <c r="C164" s="202">
        <f>C163/$N$163</f>
        <v>0.1927572411178942</v>
      </c>
      <c r="D164" s="202">
        <f aca="true" t="shared" si="32" ref="D164:N164">D163/$N$163</f>
        <v>0.1640292561621792</v>
      </c>
      <c r="E164" s="202">
        <f t="shared" si="32"/>
        <v>0.1531006679733928</v>
      </c>
      <c r="F164" s="202">
        <f t="shared" si="32"/>
        <v>0.14820015801835307</v>
      </c>
      <c r="G164" s="202">
        <f t="shared" si="32"/>
        <v>0.0916038848923591</v>
      </c>
      <c r="H164" s="202">
        <f t="shared" si="32"/>
        <v>0.07601526496180516</v>
      </c>
      <c r="I164" s="202">
        <f t="shared" si="32"/>
        <v>0.05092662943882231</v>
      </c>
      <c r="J164" s="202">
        <f t="shared" si="32"/>
        <v>0.04357168159588832</v>
      </c>
      <c r="K164" s="202">
        <f t="shared" si="32"/>
        <v>0.04208579182223803</v>
      </c>
      <c r="L164" s="202">
        <f t="shared" si="32"/>
        <v>0.037709424017067804</v>
      </c>
      <c r="M164" s="202"/>
      <c r="N164" s="202">
        <f t="shared" si="32"/>
        <v>1</v>
      </c>
      <c r="O164" s="202"/>
      <c r="P164" s="202"/>
      <c r="Q164" s="213"/>
      <c r="R164" s="97"/>
    </row>
    <row r="165" spans="1:20" s="185" customFormat="1" ht="63.75" thickBot="1">
      <c r="A165" s="262"/>
      <c r="B165" s="201" t="s">
        <v>271</v>
      </c>
      <c r="C165" s="202">
        <f>C163/$O$163</f>
        <v>0.11676369870220865</v>
      </c>
      <c r="D165" s="202">
        <f aca="true" t="shared" si="33" ref="D165:N165">D163/$O$163</f>
        <v>0.09936157279380203</v>
      </c>
      <c r="E165" s="202">
        <f t="shared" si="33"/>
        <v>0.09274152380827258</v>
      </c>
      <c r="F165" s="202">
        <f t="shared" si="33"/>
        <v>0.0897730144824545</v>
      </c>
      <c r="G165" s="202">
        <f t="shared" si="33"/>
        <v>0.05548952845294838</v>
      </c>
      <c r="H165" s="202">
        <f t="shared" si="33"/>
        <v>0.04604664106672986</v>
      </c>
      <c r="I165" s="202">
        <f t="shared" si="33"/>
        <v>0.03084906995570014</v>
      </c>
      <c r="J165" s="202">
        <f t="shared" si="33"/>
        <v>0.0263937721473156</v>
      </c>
      <c r="K165" s="202">
        <f t="shared" si="33"/>
        <v>0.025493686709129236</v>
      </c>
      <c r="L165" s="202">
        <f t="shared" si="33"/>
        <v>0.022842679209491883</v>
      </c>
      <c r="M165" s="202"/>
      <c r="N165" s="202">
        <f t="shared" si="33"/>
        <v>0.6057551873280529</v>
      </c>
      <c r="O165" s="202"/>
      <c r="P165" s="202"/>
      <c r="Q165" s="213"/>
      <c r="R165" s="213"/>
      <c r="S165" s="213"/>
      <c r="T165" s="212"/>
    </row>
    <row r="166" spans="1:20" ht="13.5" thickBot="1">
      <c r="A166" s="252" t="s">
        <v>169</v>
      </c>
      <c r="B166" s="252"/>
      <c r="C166" s="252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17"/>
      <c r="R166" s="17"/>
      <c r="S166" s="17"/>
      <c r="T166" s="17"/>
    </row>
    <row r="167" spans="1:20" ht="95.25" thickBot="1">
      <c r="A167" s="261" t="s">
        <v>255</v>
      </c>
      <c r="B167" s="40" t="s">
        <v>42</v>
      </c>
      <c r="C167" s="200" t="s">
        <v>14</v>
      </c>
      <c r="D167" s="200" t="s">
        <v>18</v>
      </c>
      <c r="E167" s="200" t="s">
        <v>19</v>
      </c>
      <c r="F167" s="200" t="s">
        <v>21</v>
      </c>
      <c r="G167" s="111" t="s">
        <v>23</v>
      </c>
      <c r="H167" s="215" t="s">
        <v>301</v>
      </c>
      <c r="I167" s="200" t="s">
        <v>16</v>
      </c>
      <c r="J167" s="215" t="s">
        <v>17</v>
      </c>
      <c r="K167" s="111" t="s">
        <v>29</v>
      </c>
      <c r="L167" s="111" t="s">
        <v>122</v>
      </c>
      <c r="M167" s="111"/>
      <c r="N167" s="111" t="s">
        <v>187</v>
      </c>
      <c r="O167" s="111" t="s">
        <v>260</v>
      </c>
      <c r="P167" s="111" t="s">
        <v>269</v>
      </c>
      <c r="R167" s="41"/>
      <c r="S167" s="41"/>
      <c r="T167" s="41"/>
    </row>
    <row r="168" spans="1:20" ht="22.5">
      <c r="A168" s="262"/>
      <c r="B168" s="60" t="s">
        <v>43</v>
      </c>
      <c r="C168" s="96"/>
      <c r="D168" s="96"/>
      <c r="E168" s="96"/>
      <c r="F168" s="96"/>
      <c r="G168" s="96"/>
      <c r="H168" s="96"/>
      <c r="I168" s="96"/>
      <c r="J168" s="54"/>
      <c r="K168" s="54"/>
      <c r="L168" s="54"/>
      <c r="M168" s="54"/>
      <c r="N168" s="95">
        <f>SUM(C168:L168)</f>
        <v>0</v>
      </c>
      <c r="O168" s="95"/>
      <c r="P168" s="204" t="e">
        <f>N168/O168</f>
        <v>#DIV/0!</v>
      </c>
      <c r="R168" s="41"/>
      <c r="S168" s="41"/>
      <c r="T168" s="41"/>
    </row>
    <row r="169" spans="1:20" ht="33.75">
      <c r="A169" s="262"/>
      <c r="B169" s="56" t="s">
        <v>44</v>
      </c>
      <c r="C169" s="87">
        <v>4649309</v>
      </c>
      <c r="D169" s="87">
        <v>1283024</v>
      </c>
      <c r="E169" s="87">
        <v>1654896</v>
      </c>
      <c r="F169" s="87">
        <v>1609651</v>
      </c>
      <c r="G169" s="87">
        <v>24072</v>
      </c>
      <c r="H169" s="87">
        <v>1791831</v>
      </c>
      <c r="I169" s="87">
        <v>1891921</v>
      </c>
      <c r="J169" s="87">
        <v>624976</v>
      </c>
      <c r="K169" s="87">
        <v>555483</v>
      </c>
      <c r="L169" s="87">
        <v>1297660</v>
      </c>
      <c r="M169" s="87"/>
      <c r="N169" s="88">
        <f aca="true" t="shared" si="34" ref="N169:N185">SUM(C169:L169)</f>
        <v>15382823</v>
      </c>
      <c r="O169" s="88">
        <v>24313318</v>
      </c>
      <c r="P169" s="205">
        <f aca="true" t="shared" si="35" ref="P169:P186">N169/O169</f>
        <v>0.6326912270879689</v>
      </c>
      <c r="R169" s="41"/>
      <c r="S169" s="41"/>
      <c r="T169" s="41"/>
    </row>
    <row r="170" spans="1:20" ht="22.5">
      <c r="A170" s="262"/>
      <c r="B170" s="56" t="s">
        <v>45</v>
      </c>
      <c r="C170" s="87"/>
      <c r="D170" s="87">
        <v>17441</v>
      </c>
      <c r="E170" s="87">
        <v>96239</v>
      </c>
      <c r="F170" s="87">
        <v>7549590</v>
      </c>
      <c r="G170" s="87"/>
      <c r="H170" s="87"/>
      <c r="I170" s="87">
        <v>2872</v>
      </c>
      <c r="J170" s="87">
        <v>201</v>
      </c>
      <c r="K170" s="87">
        <v>32172</v>
      </c>
      <c r="L170" s="87"/>
      <c r="M170" s="87"/>
      <c r="N170" s="88">
        <f t="shared" si="34"/>
        <v>7698515</v>
      </c>
      <c r="O170" s="88">
        <v>8410403</v>
      </c>
      <c r="P170" s="205">
        <f t="shared" si="35"/>
        <v>0.9153562558179436</v>
      </c>
      <c r="R170" s="41"/>
      <c r="S170" s="41"/>
      <c r="T170" s="41"/>
    </row>
    <row r="171" spans="1:20" ht="33.75">
      <c r="A171" s="262"/>
      <c r="B171" s="56" t="s">
        <v>46</v>
      </c>
      <c r="C171" s="87">
        <v>1796898</v>
      </c>
      <c r="D171" s="87">
        <v>1802484</v>
      </c>
      <c r="E171" s="87">
        <v>1904463</v>
      </c>
      <c r="F171" s="87">
        <v>361056</v>
      </c>
      <c r="G171" s="87">
        <v>49337</v>
      </c>
      <c r="H171" s="87">
        <v>80159</v>
      </c>
      <c r="I171" s="87">
        <v>1868093</v>
      </c>
      <c r="J171" s="87">
        <v>2094364</v>
      </c>
      <c r="K171" s="87">
        <v>2329417</v>
      </c>
      <c r="L171" s="87">
        <v>688186</v>
      </c>
      <c r="M171" s="87"/>
      <c r="N171" s="88">
        <f t="shared" si="34"/>
        <v>12974457</v>
      </c>
      <c r="O171" s="88">
        <v>23222918</v>
      </c>
      <c r="P171" s="205">
        <f t="shared" si="35"/>
        <v>0.5586919352684275</v>
      </c>
      <c r="R171" s="41"/>
      <c r="S171" s="41"/>
      <c r="T171" s="41"/>
    </row>
    <row r="172" spans="1:20" ht="33.75">
      <c r="A172" s="262"/>
      <c r="B172" s="56" t="s">
        <v>47</v>
      </c>
      <c r="C172" s="87">
        <v>1601323</v>
      </c>
      <c r="D172" s="87">
        <v>435410</v>
      </c>
      <c r="E172" s="87">
        <v>391161</v>
      </c>
      <c r="F172" s="87">
        <v>1516185</v>
      </c>
      <c r="G172" s="87">
        <v>21883</v>
      </c>
      <c r="H172" s="87">
        <v>447510</v>
      </c>
      <c r="I172" s="87">
        <v>300390</v>
      </c>
      <c r="J172" s="87">
        <v>1549529</v>
      </c>
      <c r="K172" s="87">
        <v>179361</v>
      </c>
      <c r="L172" s="87">
        <v>87784</v>
      </c>
      <c r="M172" s="87"/>
      <c r="N172" s="88">
        <f t="shared" si="34"/>
        <v>6530536</v>
      </c>
      <c r="O172" s="88">
        <v>10155408</v>
      </c>
      <c r="P172" s="205">
        <f t="shared" si="35"/>
        <v>0.6430599341749735</v>
      </c>
      <c r="R172" s="41"/>
      <c r="S172" s="41"/>
      <c r="T172" s="41"/>
    </row>
    <row r="173" spans="1:20" ht="33.75">
      <c r="A173" s="262"/>
      <c r="B173" s="56" t="s">
        <v>48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8">
        <f t="shared" si="34"/>
        <v>0</v>
      </c>
      <c r="O173" s="88"/>
      <c r="P173" s="205" t="e">
        <f t="shared" si="35"/>
        <v>#DIV/0!</v>
      </c>
      <c r="R173" s="41"/>
      <c r="S173" s="41"/>
      <c r="T173" s="41"/>
    </row>
    <row r="174" spans="1:20" ht="22.5">
      <c r="A174" s="262"/>
      <c r="B174" s="56" t="s">
        <v>49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8">
        <f t="shared" si="34"/>
        <v>0</v>
      </c>
      <c r="O174" s="88"/>
      <c r="P174" s="205" t="e">
        <f t="shared" si="35"/>
        <v>#DIV/0!</v>
      </c>
      <c r="R174" s="41"/>
      <c r="S174" s="41"/>
      <c r="T174" s="41"/>
    </row>
    <row r="175" spans="1:20" ht="33.75">
      <c r="A175" s="262"/>
      <c r="B175" s="56" t="s">
        <v>85</v>
      </c>
      <c r="C175" s="87">
        <v>1805522</v>
      </c>
      <c r="D175" s="87">
        <v>783647</v>
      </c>
      <c r="E175" s="87">
        <v>4781310</v>
      </c>
      <c r="F175" s="87">
        <v>1877619</v>
      </c>
      <c r="G175" s="87">
        <v>1658</v>
      </c>
      <c r="H175" s="87">
        <v>4701</v>
      </c>
      <c r="I175" s="87">
        <v>1163850</v>
      </c>
      <c r="J175" s="87">
        <v>668489</v>
      </c>
      <c r="K175" s="87">
        <v>116945</v>
      </c>
      <c r="L175" s="87">
        <v>103752</v>
      </c>
      <c r="M175" s="87"/>
      <c r="N175" s="88">
        <f t="shared" si="34"/>
        <v>11307493</v>
      </c>
      <c r="O175" s="88">
        <v>17481743</v>
      </c>
      <c r="P175" s="205">
        <f t="shared" si="35"/>
        <v>0.646817253863073</v>
      </c>
      <c r="R175" s="41"/>
      <c r="S175" s="41"/>
      <c r="T175" s="41"/>
    </row>
    <row r="176" spans="1:20" ht="22.5">
      <c r="A176" s="262"/>
      <c r="B176" s="56" t="s">
        <v>86</v>
      </c>
      <c r="C176" s="87">
        <v>1102132</v>
      </c>
      <c r="D176" s="87">
        <v>2028825</v>
      </c>
      <c r="E176" s="87">
        <v>113933</v>
      </c>
      <c r="F176" s="87">
        <v>45756</v>
      </c>
      <c r="G176" s="87">
        <v>92805</v>
      </c>
      <c r="H176" s="87">
        <v>339810</v>
      </c>
      <c r="I176" s="87">
        <v>201623</v>
      </c>
      <c r="J176" s="87">
        <v>441639</v>
      </c>
      <c r="K176" s="87">
        <v>422524</v>
      </c>
      <c r="L176" s="87">
        <v>576524</v>
      </c>
      <c r="M176" s="87"/>
      <c r="N176" s="88">
        <f t="shared" si="34"/>
        <v>5365571</v>
      </c>
      <c r="O176" s="88">
        <v>8695350</v>
      </c>
      <c r="P176" s="205">
        <f t="shared" si="35"/>
        <v>0.6170621079082498</v>
      </c>
      <c r="R176" s="41"/>
      <c r="S176" s="41"/>
      <c r="T176" s="41"/>
    </row>
    <row r="177" spans="1:20" ht="33.75">
      <c r="A177" s="262"/>
      <c r="B177" s="56" t="s">
        <v>129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8">
        <f t="shared" si="34"/>
        <v>0</v>
      </c>
      <c r="O177" s="88"/>
      <c r="P177" s="205" t="e">
        <f t="shared" si="35"/>
        <v>#DIV/0!</v>
      </c>
      <c r="R177" s="41"/>
      <c r="S177" s="41"/>
      <c r="T177" s="41"/>
    </row>
    <row r="178" spans="1:20" ht="33.75">
      <c r="A178" s="262"/>
      <c r="B178" s="56" t="s">
        <v>140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8">
        <f t="shared" si="34"/>
        <v>0</v>
      </c>
      <c r="O178" s="88"/>
      <c r="P178" s="205" t="e">
        <f t="shared" si="35"/>
        <v>#DIV/0!</v>
      </c>
      <c r="R178" s="41"/>
      <c r="S178" s="41"/>
      <c r="T178" s="41"/>
    </row>
    <row r="179" spans="1:20" ht="67.5">
      <c r="A179" s="262"/>
      <c r="B179" s="56" t="s">
        <v>141</v>
      </c>
      <c r="C179" s="87">
        <v>207772</v>
      </c>
      <c r="D179" s="87">
        <v>10192128</v>
      </c>
      <c r="E179" s="87">
        <v>157</v>
      </c>
      <c r="F179" s="87"/>
      <c r="G179" s="87"/>
      <c r="H179" s="87">
        <v>4869630</v>
      </c>
      <c r="I179" s="87">
        <v>346246</v>
      </c>
      <c r="J179" s="87">
        <v>285</v>
      </c>
      <c r="K179" s="87">
        <v>43463</v>
      </c>
      <c r="L179" s="87">
        <v>38534</v>
      </c>
      <c r="M179" s="87"/>
      <c r="N179" s="88">
        <f t="shared" si="34"/>
        <v>15698215</v>
      </c>
      <c r="O179" s="88">
        <v>20835668</v>
      </c>
      <c r="P179" s="205">
        <f t="shared" si="35"/>
        <v>0.7534298876330723</v>
      </c>
      <c r="R179" s="41"/>
      <c r="S179" s="41"/>
      <c r="T179" s="41"/>
    </row>
    <row r="180" spans="1:20" ht="33.75">
      <c r="A180" s="262"/>
      <c r="B180" s="56" t="s">
        <v>87</v>
      </c>
      <c r="C180" s="87">
        <v>1140252</v>
      </c>
      <c r="D180" s="87">
        <v>615642</v>
      </c>
      <c r="E180" s="87">
        <v>654276</v>
      </c>
      <c r="F180" s="87">
        <v>501531</v>
      </c>
      <c r="G180" s="87">
        <v>10059044</v>
      </c>
      <c r="H180" s="87">
        <v>29771</v>
      </c>
      <c r="I180" s="87">
        <v>137437</v>
      </c>
      <c r="J180" s="87">
        <v>122508</v>
      </c>
      <c r="K180" s="87">
        <v>867815</v>
      </c>
      <c r="L180" s="87">
        <v>574904</v>
      </c>
      <c r="M180" s="87"/>
      <c r="N180" s="88">
        <f t="shared" si="34"/>
        <v>14703180</v>
      </c>
      <c r="O180" s="88">
        <v>33710497</v>
      </c>
      <c r="P180" s="205">
        <f t="shared" si="35"/>
        <v>0.43616028562260595</v>
      </c>
      <c r="R180" s="41"/>
      <c r="S180" s="41"/>
      <c r="T180" s="41"/>
    </row>
    <row r="181" spans="1:20" ht="33.75">
      <c r="A181" s="262"/>
      <c r="B181" s="56" t="s">
        <v>88</v>
      </c>
      <c r="C181" s="87">
        <v>7204230</v>
      </c>
      <c r="D181" s="87">
        <v>1880570</v>
      </c>
      <c r="E181" s="87">
        <v>7333276</v>
      </c>
      <c r="F181" s="87">
        <v>606500</v>
      </c>
      <c r="G181" s="87">
        <v>512791</v>
      </c>
      <c r="H181" s="87">
        <v>253346</v>
      </c>
      <c r="I181" s="87">
        <v>488935</v>
      </c>
      <c r="J181" s="87">
        <v>836414</v>
      </c>
      <c r="K181" s="87">
        <v>687018</v>
      </c>
      <c r="L181" s="87">
        <v>1166963</v>
      </c>
      <c r="M181" s="87"/>
      <c r="N181" s="88">
        <f t="shared" si="34"/>
        <v>20970043</v>
      </c>
      <c r="O181" s="88">
        <v>34768010</v>
      </c>
      <c r="P181" s="205">
        <f t="shared" si="35"/>
        <v>0.6031418824373325</v>
      </c>
      <c r="R181" s="41"/>
      <c r="S181" s="41"/>
      <c r="T181" s="41"/>
    </row>
    <row r="182" spans="1:20" ht="22.5">
      <c r="A182" s="262"/>
      <c r="B182" s="56" t="s">
        <v>89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8">
        <f t="shared" si="34"/>
        <v>0</v>
      </c>
      <c r="O182" s="88"/>
      <c r="P182" s="205" t="e">
        <f t="shared" si="35"/>
        <v>#DIV/0!</v>
      </c>
      <c r="R182" s="41"/>
      <c r="S182" s="41"/>
      <c r="T182" s="41"/>
    </row>
    <row r="183" spans="1:20" ht="33.75">
      <c r="A183" s="262"/>
      <c r="B183" s="56" t="s">
        <v>90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8">
        <f t="shared" si="34"/>
        <v>0</v>
      </c>
      <c r="O183" s="88"/>
      <c r="P183" s="205" t="e">
        <f t="shared" si="35"/>
        <v>#DIV/0!</v>
      </c>
      <c r="R183" s="41"/>
      <c r="S183" s="41"/>
      <c r="T183" s="41"/>
    </row>
    <row r="184" spans="1:20" ht="22.5">
      <c r="A184" s="262"/>
      <c r="B184" s="56" t="s">
        <v>91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8">
        <f t="shared" si="34"/>
        <v>0</v>
      </c>
      <c r="O184" s="88"/>
      <c r="P184" s="205" t="e">
        <f t="shared" si="35"/>
        <v>#DIV/0!</v>
      </c>
      <c r="R184" s="41"/>
      <c r="S184" s="41"/>
      <c r="T184" s="41"/>
    </row>
    <row r="185" spans="1:20" ht="34.5" thickBot="1">
      <c r="A185" s="262"/>
      <c r="B185" s="61" t="s">
        <v>92</v>
      </c>
      <c r="C185" s="104">
        <v>3001319</v>
      </c>
      <c r="D185" s="104">
        <v>306393</v>
      </c>
      <c r="E185" s="104">
        <v>1258912</v>
      </c>
      <c r="F185" s="104">
        <v>217601</v>
      </c>
      <c r="G185" s="104">
        <v>40816</v>
      </c>
      <c r="H185" s="104">
        <v>142865</v>
      </c>
      <c r="I185" s="104">
        <v>783272</v>
      </c>
      <c r="J185" s="104">
        <v>215452</v>
      </c>
      <c r="K185" s="104">
        <v>151685</v>
      </c>
      <c r="L185" s="104">
        <v>449280</v>
      </c>
      <c r="M185" s="104"/>
      <c r="N185" s="105">
        <f t="shared" si="34"/>
        <v>6567595</v>
      </c>
      <c r="O185" s="105">
        <v>9951688</v>
      </c>
      <c r="P185" s="206">
        <f t="shared" si="35"/>
        <v>0.6599478400046304</v>
      </c>
      <c r="R185" s="41"/>
      <c r="S185" s="41"/>
      <c r="T185" s="41"/>
    </row>
    <row r="186" spans="1:20" ht="21.75" thickBot="1">
      <c r="A186" s="262"/>
      <c r="B186" s="201" t="s">
        <v>187</v>
      </c>
      <c r="C186" s="84">
        <f>SUM(C168:C185)</f>
        <v>22508757</v>
      </c>
      <c r="D186" s="84">
        <f aca="true" t="shared" si="36" ref="D186:O186">SUM(D168:D185)</f>
        <v>19345564</v>
      </c>
      <c r="E186" s="84">
        <f t="shared" si="36"/>
        <v>18188623</v>
      </c>
      <c r="F186" s="84">
        <f t="shared" si="36"/>
        <v>14285489</v>
      </c>
      <c r="G186" s="84">
        <f t="shared" si="36"/>
        <v>10802406</v>
      </c>
      <c r="H186" s="84">
        <f t="shared" si="36"/>
        <v>7959623</v>
      </c>
      <c r="I186" s="84">
        <f t="shared" si="36"/>
        <v>7184639</v>
      </c>
      <c r="J186" s="84">
        <f t="shared" si="36"/>
        <v>6553857</v>
      </c>
      <c r="K186" s="84">
        <f t="shared" si="36"/>
        <v>5385883</v>
      </c>
      <c r="L186" s="84">
        <f t="shared" si="36"/>
        <v>4983587</v>
      </c>
      <c r="M186" s="84"/>
      <c r="N186" s="84">
        <f t="shared" si="36"/>
        <v>117198428</v>
      </c>
      <c r="O186" s="84">
        <f t="shared" si="36"/>
        <v>191545003</v>
      </c>
      <c r="P186" s="216">
        <f t="shared" si="35"/>
        <v>0.6118584466544398</v>
      </c>
      <c r="R186" s="41"/>
      <c r="S186" s="41"/>
      <c r="T186" s="41"/>
    </row>
    <row r="187" spans="1:16" s="185" customFormat="1" ht="42.75" thickBot="1">
      <c r="A187" s="262"/>
      <c r="B187" s="201" t="s">
        <v>270</v>
      </c>
      <c r="C187" s="202">
        <f>C186/$N$186</f>
        <v>0.19205681666651706</v>
      </c>
      <c r="D187" s="202">
        <f aca="true" t="shared" si="37" ref="D187:N187">D186/$N$186</f>
        <v>0.16506675328443826</v>
      </c>
      <c r="E187" s="202">
        <f t="shared" si="37"/>
        <v>0.1551951106374908</v>
      </c>
      <c r="F187" s="202">
        <f t="shared" si="37"/>
        <v>0.12189147281053975</v>
      </c>
      <c r="G187" s="202">
        <f t="shared" si="37"/>
        <v>0.09217193595804886</v>
      </c>
      <c r="H187" s="202">
        <f t="shared" si="37"/>
        <v>0.06791578296596265</v>
      </c>
      <c r="I187" s="202">
        <f t="shared" si="37"/>
        <v>0.061303202804051264</v>
      </c>
      <c r="J187" s="202">
        <f t="shared" si="37"/>
        <v>0.05592103163704551</v>
      </c>
      <c r="K187" s="202">
        <f t="shared" si="37"/>
        <v>0.045955249502152025</v>
      </c>
      <c r="L187" s="202">
        <f t="shared" si="37"/>
        <v>0.042522643733753834</v>
      </c>
      <c r="M187" s="202"/>
      <c r="N187" s="202">
        <f t="shared" si="37"/>
        <v>1</v>
      </c>
      <c r="O187" s="202"/>
      <c r="P187" s="217"/>
    </row>
    <row r="188" spans="1:16" s="185" customFormat="1" ht="63.75" thickBot="1">
      <c r="A188" s="263"/>
      <c r="B188" s="201" t="s">
        <v>271</v>
      </c>
      <c r="C188" s="202">
        <f>C186/$O$186</f>
        <v>0.11751158551497165</v>
      </c>
      <c r="D188" s="202">
        <f aca="true" t="shared" si="38" ref="D188:N188">D186/$O$186</f>
        <v>0.10099748725890803</v>
      </c>
      <c r="E188" s="202">
        <f t="shared" si="38"/>
        <v>0.09495743932301905</v>
      </c>
      <c r="F188" s="202">
        <f t="shared" si="38"/>
        <v>0.07458032721427872</v>
      </c>
      <c r="G188" s="202">
        <f t="shared" si="38"/>
        <v>0.056396177560424275</v>
      </c>
      <c r="H188" s="202">
        <f t="shared" si="38"/>
        <v>0.04155484546887397</v>
      </c>
      <c r="I188" s="202">
        <f t="shared" si="38"/>
        <v>0.0375088824426289</v>
      </c>
      <c r="J188" s="202">
        <f t="shared" si="38"/>
        <v>0.034215755552756445</v>
      </c>
      <c r="K188" s="202">
        <f t="shared" si="38"/>
        <v>0.028118107576003953</v>
      </c>
      <c r="L188" s="202">
        <f t="shared" si="38"/>
        <v>0.026017838742574767</v>
      </c>
      <c r="M188" s="202"/>
      <c r="N188" s="202">
        <f t="shared" si="38"/>
        <v>0.6118584466544398</v>
      </c>
      <c r="O188" s="202"/>
      <c r="P188" s="211"/>
    </row>
    <row r="189" spans="1:20" ht="13.5" thickBot="1">
      <c r="A189" s="252" t="s">
        <v>170</v>
      </c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17"/>
      <c r="Q189" s="17"/>
      <c r="R189" s="17"/>
      <c r="S189" s="17"/>
      <c r="T189" s="17"/>
    </row>
    <row r="190" spans="1:20" ht="95.25" thickBot="1">
      <c r="A190" s="262" t="s">
        <v>255</v>
      </c>
      <c r="B190" s="63" t="s">
        <v>42</v>
      </c>
      <c r="C190" s="244" t="s">
        <v>21</v>
      </c>
      <c r="D190" s="244" t="s">
        <v>14</v>
      </c>
      <c r="E190" s="244" t="s">
        <v>18</v>
      </c>
      <c r="F190" s="244" t="s">
        <v>19</v>
      </c>
      <c r="G190" s="245" t="s">
        <v>23</v>
      </c>
      <c r="H190" s="244" t="s">
        <v>16</v>
      </c>
      <c r="I190" s="215" t="s">
        <v>272</v>
      </c>
      <c r="J190" s="245" t="s">
        <v>30</v>
      </c>
      <c r="K190" s="245" t="s">
        <v>122</v>
      </c>
      <c r="L190" s="245" t="s">
        <v>188</v>
      </c>
      <c r="M190" s="245"/>
      <c r="N190" s="245" t="s">
        <v>260</v>
      </c>
      <c r="O190" s="245" t="s">
        <v>302</v>
      </c>
      <c r="P190" s="184"/>
      <c r="R190" s="41"/>
      <c r="S190" s="41"/>
      <c r="T190" s="41"/>
    </row>
    <row r="191" spans="1:20" ht="22.5">
      <c r="A191" s="262"/>
      <c r="B191" s="60" t="s">
        <v>43</v>
      </c>
      <c r="C191" s="96"/>
      <c r="D191" s="96"/>
      <c r="E191" s="96"/>
      <c r="F191" s="96"/>
      <c r="G191" s="96"/>
      <c r="H191" s="96"/>
      <c r="I191" s="96"/>
      <c r="J191" s="54"/>
      <c r="K191" s="54"/>
      <c r="L191" s="95"/>
      <c r="M191" s="95"/>
      <c r="N191" s="95"/>
      <c r="O191" s="204"/>
      <c r="R191" s="41"/>
      <c r="S191" s="41"/>
      <c r="T191" s="41"/>
    </row>
    <row r="192" spans="1:20" ht="33.75">
      <c r="A192" s="262"/>
      <c r="B192" s="56" t="s">
        <v>44</v>
      </c>
      <c r="C192" s="87">
        <v>5372393</v>
      </c>
      <c r="D192" s="87">
        <v>4765276</v>
      </c>
      <c r="E192" s="87">
        <v>1109995</v>
      </c>
      <c r="F192" s="87">
        <v>2584172</v>
      </c>
      <c r="G192" s="87">
        <v>129831</v>
      </c>
      <c r="H192" s="87">
        <v>2825676</v>
      </c>
      <c r="I192" s="87"/>
      <c r="J192" s="87">
        <v>27224</v>
      </c>
      <c r="K192" s="87">
        <v>1212287</v>
      </c>
      <c r="L192" s="88">
        <f>SUM(C192:K192)</f>
        <v>18026854</v>
      </c>
      <c r="M192" s="88"/>
      <c r="N192" s="88">
        <v>31758350</v>
      </c>
      <c r="O192" s="205">
        <f>L192/N192</f>
        <v>0.5676256480579124</v>
      </c>
      <c r="R192" s="41"/>
      <c r="S192" s="41"/>
      <c r="T192" s="41"/>
    </row>
    <row r="193" spans="1:20" ht="22.5">
      <c r="A193" s="262"/>
      <c r="B193" s="56" t="s">
        <v>45</v>
      </c>
      <c r="C193" s="87">
        <v>12609812</v>
      </c>
      <c r="D193" s="87">
        <v>166106</v>
      </c>
      <c r="E193" s="87">
        <v>30798</v>
      </c>
      <c r="F193" s="87">
        <v>25681</v>
      </c>
      <c r="G193" s="87"/>
      <c r="H193" s="87">
        <v>38110</v>
      </c>
      <c r="I193" s="87"/>
      <c r="J193" s="87">
        <v>77122</v>
      </c>
      <c r="K193" s="87"/>
      <c r="L193" s="88">
        <f>SUM(C193:K193)</f>
        <v>12947629</v>
      </c>
      <c r="M193" s="88"/>
      <c r="N193" s="88">
        <v>22236619</v>
      </c>
      <c r="O193" s="205">
        <f>L193/N193</f>
        <v>0.5822660810080885</v>
      </c>
      <c r="R193" s="41"/>
      <c r="S193" s="41"/>
      <c r="T193" s="41"/>
    </row>
    <row r="194" spans="1:20" ht="33.75">
      <c r="A194" s="262"/>
      <c r="B194" s="56" t="s">
        <v>46</v>
      </c>
      <c r="C194" s="87">
        <v>1136023</v>
      </c>
      <c r="D194" s="87">
        <v>3453702</v>
      </c>
      <c r="E194" s="87">
        <v>2795121</v>
      </c>
      <c r="F194" s="87">
        <v>2845265</v>
      </c>
      <c r="G194" s="87">
        <v>3084735</v>
      </c>
      <c r="H194" s="87">
        <v>2178523</v>
      </c>
      <c r="I194" s="87"/>
      <c r="J194" s="87">
        <v>4493423</v>
      </c>
      <c r="K194" s="87">
        <v>469843</v>
      </c>
      <c r="L194" s="88">
        <f>SUM(C194:K194)</f>
        <v>20456635</v>
      </c>
      <c r="M194" s="88"/>
      <c r="N194" s="88">
        <v>30330854</v>
      </c>
      <c r="O194" s="205">
        <f>L194/N194</f>
        <v>0.6744496874370897</v>
      </c>
      <c r="R194" s="41"/>
      <c r="S194" s="41"/>
      <c r="T194" s="41"/>
    </row>
    <row r="195" spans="1:20" ht="33.75">
      <c r="A195" s="262"/>
      <c r="B195" s="56" t="s">
        <v>47</v>
      </c>
      <c r="C195" s="87">
        <v>575700</v>
      </c>
      <c r="D195" s="87">
        <v>966097</v>
      </c>
      <c r="E195" s="87">
        <v>267656</v>
      </c>
      <c r="F195" s="87">
        <v>1111955</v>
      </c>
      <c r="G195" s="87">
        <v>3216</v>
      </c>
      <c r="H195" s="87">
        <v>338858</v>
      </c>
      <c r="I195" s="87"/>
      <c r="J195" s="87">
        <v>172553</v>
      </c>
      <c r="K195" s="87">
        <v>46682</v>
      </c>
      <c r="L195" s="88">
        <f>SUM(C195:K195)</f>
        <v>3482717</v>
      </c>
      <c r="M195" s="88"/>
      <c r="N195" s="88">
        <v>10147921</v>
      </c>
      <c r="O195" s="205">
        <f>L195/N195</f>
        <v>0.34319512341493397</v>
      </c>
      <c r="R195" s="41"/>
      <c r="S195" s="41"/>
      <c r="T195" s="41"/>
    </row>
    <row r="196" spans="1:20" ht="33.75">
      <c r="A196" s="262"/>
      <c r="B196" s="56" t="s">
        <v>48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8"/>
      <c r="M196" s="88"/>
      <c r="N196" s="88"/>
      <c r="O196" s="205"/>
      <c r="R196" s="41"/>
      <c r="S196" s="41"/>
      <c r="T196" s="41"/>
    </row>
    <row r="197" spans="1:20" ht="22.5">
      <c r="A197" s="262"/>
      <c r="B197" s="56" t="s">
        <v>49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8"/>
      <c r="M197" s="88"/>
      <c r="N197" s="88"/>
      <c r="O197" s="205"/>
      <c r="R197" s="41"/>
      <c r="S197" s="41"/>
      <c r="T197" s="41"/>
    </row>
    <row r="198" spans="1:20" ht="33.75">
      <c r="A198" s="262"/>
      <c r="B198" s="56" t="s">
        <v>85</v>
      </c>
      <c r="C198" s="87">
        <v>2862306</v>
      </c>
      <c r="D198" s="87">
        <v>2691851</v>
      </c>
      <c r="E198" s="87">
        <v>813003</v>
      </c>
      <c r="F198" s="87">
        <v>4101672</v>
      </c>
      <c r="G198" s="87">
        <v>94480</v>
      </c>
      <c r="H198" s="87">
        <v>1249105</v>
      </c>
      <c r="J198" s="87">
        <v>119315</v>
      </c>
      <c r="K198" s="87">
        <v>166927</v>
      </c>
      <c r="L198" s="88">
        <f>SUM(C198:K198)</f>
        <v>12098659</v>
      </c>
      <c r="M198" s="88"/>
      <c r="N198" s="88">
        <v>20368738</v>
      </c>
      <c r="O198" s="205">
        <f>L198/N198</f>
        <v>0.59398176754986</v>
      </c>
      <c r="R198" s="41"/>
      <c r="S198" s="41"/>
      <c r="T198" s="41"/>
    </row>
    <row r="199" spans="1:20" ht="22.5">
      <c r="A199" s="262"/>
      <c r="B199" s="56" t="s">
        <v>86</v>
      </c>
      <c r="C199" s="87">
        <v>383538</v>
      </c>
      <c r="D199" s="87">
        <v>1953656</v>
      </c>
      <c r="E199" s="87">
        <v>2083827</v>
      </c>
      <c r="F199" s="87">
        <v>323016</v>
      </c>
      <c r="G199" s="87">
        <v>156561</v>
      </c>
      <c r="H199" s="87">
        <v>269688</v>
      </c>
      <c r="I199" s="87"/>
      <c r="J199" s="87">
        <v>120467</v>
      </c>
      <c r="K199" s="87">
        <v>476803</v>
      </c>
      <c r="L199" s="88">
        <f>SUM(C199:K199)</f>
        <v>5767556</v>
      </c>
      <c r="M199" s="88"/>
      <c r="N199" s="88">
        <v>10877977</v>
      </c>
      <c r="O199" s="205">
        <f>L199/N199</f>
        <v>0.5302048349615006</v>
      </c>
      <c r="R199" s="41"/>
      <c r="S199" s="41"/>
      <c r="T199" s="41"/>
    </row>
    <row r="200" spans="1:20" ht="33.75">
      <c r="A200" s="262"/>
      <c r="B200" s="56" t="s">
        <v>129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8"/>
      <c r="M200" s="88"/>
      <c r="N200" s="88"/>
      <c r="O200" s="205"/>
      <c r="R200" s="41"/>
      <c r="S200" s="41"/>
      <c r="T200" s="41"/>
    </row>
    <row r="201" spans="1:20" ht="33.75">
      <c r="A201" s="262"/>
      <c r="B201" s="56" t="s">
        <v>140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8"/>
      <c r="M201" s="88"/>
      <c r="N201" s="88"/>
      <c r="O201" s="205"/>
      <c r="R201" s="41"/>
      <c r="S201" s="41"/>
      <c r="T201" s="41"/>
    </row>
    <row r="202" spans="1:20" ht="67.5">
      <c r="A202" s="262"/>
      <c r="B202" s="56" t="s">
        <v>141</v>
      </c>
      <c r="C202" s="87"/>
      <c r="D202" s="87">
        <v>69972</v>
      </c>
      <c r="E202" s="87">
        <v>10758913</v>
      </c>
      <c r="F202" s="87"/>
      <c r="G202" s="87">
        <v>2719</v>
      </c>
      <c r="H202" s="87">
        <v>461324</v>
      </c>
      <c r="I202" s="87"/>
      <c r="J202" s="87"/>
      <c r="K202" s="87"/>
      <c r="L202" s="88">
        <f>SUM(C202:K202)</f>
        <v>11292928</v>
      </c>
      <c r="M202" s="88"/>
      <c r="N202" s="88">
        <v>16320401</v>
      </c>
      <c r="O202" s="205">
        <f>L202/N202</f>
        <v>0.6919516254533207</v>
      </c>
      <c r="R202" s="41"/>
      <c r="S202" s="41"/>
      <c r="T202" s="41"/>
    </row>
    <row r="203" spans="1:20" ht="33.75">
      <c r="A203" s="262"/>
      <c r="B203" s="56" t="s">
        <v>87</v>
      </c>
      <c r="C203" s="87">
        <v>615546</v>
      </c>
      <c r="D203" s="87">
        <v>1298784</v>
      </c>
      <c r="E203" s="87">
        <v>642341</v>
      </c>
      <c r="F203" s="87">
        <v>835491</v>
      </c>
      <c r="G203" s="87">
        <v>10979327</v>
      </c>
      <c r="H203" s="87">
        <v>498977</v>
      </c>
      <c r="I203" s="87">
        <v>7242170</v>
      </c>
      <c r="J203" s="87">
        <v>1956578</v>
      </c>
      <c r="K203" s="87">
        <v>763835</v>
      </c>
      <c r="L203" s="88">
        <f>SUM(C203:K203)</f>
        <v>24833049</v>
      </c>
      <c r="M203" s="88"/>
      <c r="N203" s="88">
        <v>46411256</v>
      </c>
      <c r="O203" s="205">
        <f>L203/N203</f>
        <v>0.5350652221090505</v>
      </c>
      <c r="R203" s="41"/>
      <c r="S203" s="41"/>
      <c r="T203" s="41"/>
    </row>
    <row r="204" spans="1:20" ht="33.75">
      <c r="A204" s="262"/>
      <c r="B204" s="56" t="s">
        <v>88</v>
      </c>
      <c r="C204" s="87">
        <v>1063858</v>
      </c>
      <c r="D204" s="87">
        <v>4202615</v>
      </c>
      <c r="E204" s="87">
        <v>2731601</v>
      </c>
      <c r="F204" s="87">
        <v>6178656</v>
      </c>
      <c r="G204" s="87">
        <v>98800</v>
      </c>
      <c r="H204" s="87">
        <v>1691714</v>
      </c>
      <c r="I204" s="87">
        <v>82228</v>
      </c>
      <c r="J204" s="87">
        <v>339557</v>
      </c>
      <c r="K204" s="87">
        <v>1161009</v>
      </c>
      <c r="L204" s="88">
        <f>SUM(C204:K204)</f>
        <v>17550038</v>
      </c>
      <c r="M204" s="88"/>
      <c r="N204" s="88">
        <v>36966331</v>
      </c>
      <c r="O204" s="205">
        <f>L204/N204</f>
        <v>0.4747573677247006</v>
      </c>
      <c r="R204" s="41"/>
      <c r="S204" s="41"/>
      <c r="T204" s="41"/>
    </row>
    <row r="205" spans="1:20" ht="22.5">
      <c r="A205" s="262"/>
      <c r="B205" s="56" t="s">
        <v>89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8"/>
      <c r="M205" s="88"/>
      <c r="N205" s="88"/>
      <c r="O205" s="205"/>
      <c r="R205" s="41"/>
      <c r="S205" s="41"/>
      <c r="T205" s="41"/>
    </row>
    <row r="206" spans="1:20" ht="33.75">
      <c r="A206" s="262"/>
      <c r="B206" s="56" t="s">
        <v>90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8"/>
      <c r="M206" s="88"/>
      <c r="N206" s="88"/>
      <c r="O206" s="205"/>
      <c r="R206" s="41"/>
      <c r="S206" s="41"/>
      <c r="T206" s="41"/>
    </row>
    <row r="207" spans="1:20" ht="22.5">
      <c r="A207" s="262"/>
      <c r="B207" s="56" t="s">
        <v>91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8"/>
      <c r="M207" s="88"/>
      <c r="N207" s="88"/>
      <c r="O207" s="205"/>
      <c r="R207" s="41"/>
      <c r="S207" s="41"/>
      <c r="T207" s="41"/>
    </row>
    <row r="208" spans="1:20" ht="34.5" thickBot="1">
      <c r="A208" s="262"/>
      <c r="B208" s="61" t="s">
        <v>92</v>
      </c>
      <c r="C208" s="104">
        <v>750592</v>
      </c>
      <c r="D208" s="104">
        <v>2402553</v>
      </c>
      <c r="E208" s="104">
        <v>505611</v>
      </c>
      <c r="F208" s="104">
        <v>1228604</v>
      </c>
      <c r="H208" s="104">
        <v>1372584</v>
      </c>
      <c r="J208" s="104">
        <v>6834</v>
      </c>
      <c r="K208" s="104">
        <v>467151</v>
      </c>
      <c r="L208" s="105">
        <f>SUM(C208:K208)</f>
        <v>6733929</v>
      </c>
      <c r="M208" s="105"/>
      <c r="N208" s="105">
        <v>9563344</v>
      </c>
      <c r="O208" s="206">
        <f>L208/N208</f>
        <v>0.7041395771186313</v>
      </c>
      <c r="R208" s="41"/>
      <c r="S208" s="41"/>
      <c r="T208" s="41"/>
    </row>
    <row r="209" spans="1:20" ht="21.75" thickBot="1">
      <c r="A209" s="262"/>
      <c r="B209" s="111" t="s">
        <v>188</v>
      </c>
      <c r="C209" s="84">
        <f aca="true" t="shared" si="39" ref="C209:N209">SUM(C191:C208)</f>
        <v>25369768</v>
      </c>
      <c r="D209" s="84">
        <f t="shared" si="39"/>
        <v>21970612</v>
      </c>
      <c r="E209" s="84">
        <f t="shared" si="39"/>
        <v>21738866</v>
      </c>
      <c r="F209" s="84">
        <f t="shared" si="39"/>
        <v>19234512</v>
      </c>
      <c r="G209" s="84">
        <f t="shared" si="39"/>
        <v>14549669</v>
      </c>
      <c r="H209" s="84">
        <f t="shared" si="39"/>
        <v>10924559</v>
      </c>
      <c r="I209" s="84">
        <f t="shared" si="39"/>
        <v>7324398</v>
      </c>
      <c r="J209" s="84">
        <f t="shared" si="39"/>
        <v>7313073</v>
      </c>
      <c r="K209" s="84">
        <f t="shared" si="39"/>
        <v>4764537</v>
      </c>
      <c r="L209" s="84">
        <f t="shared" si="39"/>
        <v>133189994</v>
      </c>
      <c r="M209" s="84"/>
      <c r="N209" s="84">
        <f t="shared" si="39"/>
        <v>234981791</v>
      </c>
      <c r="O209" s="216">
        <f>L209/N209</f>
        <v>0.5668098512365156</v>
      </c>
      <c r="R209" s="41"/>
      <c r="S209" s="41"/>
      <c r="T209" s="41"/>
    </row>
    <row r="210" spans="1:20" ht="42.75" thickBot="1">
      <c r="A210" s="262"/>
      <c r="B210" s="201" t="s">
        <v>270</v>
      </c>
      <c r="C210" s="202">
        <f>C209/$L$209</f>
        <v>0.1904780324564021</v>
      </c>
      <c r="D210" s="202">
        <f aca="true" t="shared" si="40" ref="D210:L210">D209/$L$209</f>
        <v>0.1649569261186392</v>
      </c>
      <c r="E210" s="202">
        <f t="shared" si="40"/>
        <v>0.1632169605773839</v>
      </c>
      <c r="F210" s="202">
        <f t="shared" si="40"/>
        <v>0.14441409164715482</v>
      </c>
      <c r="G210" s="202">
        <f t="shared" si="40"/>
        <v>0.1092399553678184</v>
      </c>
      <c r="H210" s="202">
        <f t="shared" si="40"/>
        <v>0.0820223702390136</v>
      </c>
      <c r="I210" s="202">
        <f t="shared" si="40"/>
        <v>0.05499210398643009</v>
      </c>
      <c r="J210" s="202">
        <f t="shared" si="40"/>
        <v>0.05490707507652565</v>
      </c>
      <c r="K210" s="202">
        <f t="shared" si="40"/>
        <v>0.03577248453063223</v>
      </c>
      <c r="L210" s="202">
        <f t="shared" si="40"/>
        <v>1</v>
      </c>
      <c r="M210" s="202"/>
      <c r="N210" s="217"/>
      <c r="O210" s="217"/>
      <c r="P210" s="185"/>
      <c r="Q210" s="185"/>
      <c r="T210" s="41"/>
    </row>
    <row r="211" spans="1:20" ht="63.75" thickBot="1">
      <c r="A211" s="263"/>
      <c r="B211" s="201" t="s">
        <v>271</v>
      </c>
      <c r="C211" s="202">
        <f>C209/$N$209</f>
        <v>0.10796482524043746</v>
      </c>
      <c r="D211" s="202">
        <f aca="true" t="shared" si="41" ref="D211:L211">D209/$N$209</f>
        <v>0.09349921075373879</v>
      </c>
      <c r="E211" s="202">
        <f t="shared" si="41"/>
        <v>0.0925129811441432</v>
      </c>
      <c r="F211" s="202">
        <f t="shared" si="41"/>
        <v>0.08185532980298035</v>
      </c>
      <c r="G211" s="202">
        <f t="shared" si="41"/>
        <v>0.06191828285111675</v>
      </c>
      <c r="H211" s="202">
        <f t="shared" si="41"/>
        <v>0.0464910874732417</v>
      </c>
      <c r="I211" s="202">
        <f t="shared" si="41"/>
        <v>0.031170066279731436</v>
      </c>
      <c r="J211" s="202">
        <f t="shared" si="41"/>
        <v>0.031121871055957692</v>
      </c>
      <c r="K211" s="202">
        <f t="shared" si="41"/>
        <v>0.020276196635168213</v>
      </c>
      <c r="L211" s="202">
        <f t="shared" si="41"/>
        <v>0.5668098512365156</v>
      </c>
      <c r="M211" s="202"/>
      <c r="N211" s="202"/>
      <c r="O211" s="202"/>
      <c r="P211" s="185"/>
      <c r="Q211" s="185"/>
      <c r="T211" s="41"/>
    </row>
    <row r="212" spans="1:20" ht="13.5" thickBot="1">
      <c r="A212" s="252" t="s">
        <v>189</v>
      </c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17"/>
      <c r="Q212" s="17"/>
      <c r="R212" s="17"/>
      <c r="S212" s="17"/>
      <c r="T212" s="17"/>
    </row>
    <row r="213" spans="1:20" ht="95.25" thickBot="1">
      <c r="A213" s="261" t="s">
        <v>255</v>
      </c>
      <c r="B213" s="40" t="s">
        <v>42</v>
      </c>
      <c r="C213" s="200" t="s">
        <v>21</v>
      </c>
      <c r="D213" s="200" t="s">
        <v>14</v>
      </c>
      <c r="E213" s="200" t="s">
        <v>18</v>
      </c>
      <c r="F213" s="200" t="s">
        <v>19</v>
      </c>
      <c r="G213" s="111" t="s">
        <v>23</v>
      </c>
      <c r="H213" s="215" t="s">
        <v>272</v>
      </c>
      <c r="I213" s="200" t="s">
        <v>16</v>
      </c>
      <c r="J213" s="215" t="s">
        <v>17</v>
      </c>
      <c r="K213" s="111" t="s">
        <v>122</v>
      </c>
      <c r="L213" s="111" t="s">
        <v>190</v>
      </c>
      <c r="M213" s="111"/>
      <c r="N213" s="111" t="s">
        <v>260</v>
      </c>
      <c r="O213" s="111" t="s">
        <v>303</v>
      </c>
      <c r="R213" s="41"/>
      <c r="S213" s="41"/>
      <c r="T213" s="41"/>
    </row>
    <row r="214" spans="1:20" ht="22.5">
      <c r="A214" s="262"/>
      <c r="B214" s="60" t="s">
        <v>43</v>
      </c>
      <c r="C214" s="96"/>
      <c r="D214" s="96"/>
      <c r="E214" s="96"/>
      <c r="F214" s="96"/>
      <c r="G214" s="96"/>
      <c r="H214" s="96"/>
      <c r="I214" s="96"/>
      <c r="J214" s="54"/>
      <c r="K214" s="54"/>
      <c r="L214" s="95"/>
      <c r="M214" s="95"/>
      <c r="N214" s="95"/>
      <c r="O214" s="204"/>
      <c r="R214" s="41"/>
      <c r="S214" s="41"/>
      <c r="T214" s="41"/>
    </row>
    <row r="215" spans="1:20" ht="33.75">
      <c r="A215" s="262"/>
      <c r="B215" s="56" t="s">
        <v>44</v>
      </c>
      <c r="C215" s="87">
        <v>4567556</v>
      </c>
      <c r="D215" s="87">
        <v>5303789</v>
      </c>
      <c r="E215" s="87">
        <v>1387991</v>
      </c>
      <c r="F215" s="87">
        <v>3020529</v>
      </c>
      <c r="G215" s="87">
        <v>91910</v>
      </c>
      <c r="H215" s="87"/>
      <c r="I215" s="87">
        <v>2084478</v>
      </c>
      <c r="J215" s="87">
        <v>696881</v>
      </c>
      <c r="K215" s="87">
        <v>1349986</v>
      </c>
      <c r="L215" s="88">
        <f>SUM(C215:K215)</f>
        <v>18503120</v>
      </c>
      <c r="M215" s="88"/>
      <c r="N215" s="88">
        <v>30843497</v>
      </c>
      <c r="O215" s="205">
        <f>L215/N215</f>
        <v>0.5999034415585237</v>
      </c>
      <c r="R215" s="41"/>
      <c r="S215" s="41"/>
      <c r="T215" s="41"/>
    </row>
    <row r="216" spans="1:20" ht="22.5">
      <c r="A216" s="262"/>
      <c r="B216" s="56" t="s">
        <v>45</v>
      </c>
      <c r="C216" s="87">
        <v>12950377</v>
      </c>
      <c r="D216" s="87"/>
      <c r="E216" s="87">
        <v>13807</v>
      </c>
      <c r="F216" s="87">
        <v>59492</v>
      </c>
      <c r="G216" s="87"/>
      <c r="H216" s="87"/>
      <c r="I216" s="87">
        <v>44128</v>
      </c>
      <c r="J216" s="87"/>
      <c r="K216" s="87">
        <v>570</v>
      </c>
      <c r="L216" s="88">
        <f>SUM(C216:K216)</f>
        <v>13068374</v>
      </c>
      <c r="M216" s="88"/>
      <c r="N216" s="88">
        <v>19059330</v>
      </c>
      <c r="O216" s="205">
        <f>L216/N216</f>
        <v>0.6856680691293975</v>
      </c>
      <c r="R216" s="41"/>
      <c r="S216" s="41"/>
      <c r="T216" s="41"/>
    </row>
    <row r="217" spans="1:20" ht="33.75">
      <c r="A217" s="262"/>
      <c r="B217" s="56" t="s">
        <v>46</v>
      </c>
      <c r="C217" s="87">
        <v>1286183</v>
      </c>
      <c r="D217" s="87">
        <v>2645801</v>
      </c>
      <c r="E217" s="87">
        <v>2984567</v>
      </c>
      <c r="F217" s="87">
        <v>3181283</v>
      </c>
      <c r="G217" s="87">
        <v>3524337</v>
      </c>
      <c r="H217" s="87"/>
      <c r="I217" s="87">
        <v>1660122</v>
      </c>
      <c r="J217" s="87">
        <v>350432</v>
      </c>
      <c r="K217" s="87">
        <v>492161</v>
      </c>
      <c r="L217" s="88">
        <f>SUM(C217:K217)</f>
        <v>16124886</v>
      </c>
      <c r="M217" s="88"/>
      <c r="N217" s="88">
        <v>26235826</v>
      </c>
      <c r="O217" s="205">
        <f>L217/N217</f>
        <v>0.6146132391638822</v>
      </c>
      <c r="R217" s="41"/>
      <c r="S217" s="41"/>
      <c r="T217" s="41"/>
    </row>
    <row r="218" spans="1:20" ht="33.75">
      <c r="A218" s="262"/>
      <c r="B218" s="56" t="s">
        <v>47</v>
      </c>
      <c r="C218" s="87">
        <v>862266</v>
      </c>
      <c r="D218" s="87">
        <v>963746</v>
      </c>
      <c r="E218" s="87">
        <v>237636</v>
      </c>
      <c r="F218" s="87">
        <v>846500</v>
      </c>
      <c r="G218" s="87"/>
      <c r="H218" s="87"/>
      <c r="I218" s="87">
        <v>402935</v>
      </c>
      <c r="J218" s="87">
        <v>1449627</v>
      </c>
      <c r="K218" s="87">
        <v>149671</v>
      </c>
      <c r="L218" s="88">
        <f>SUM(C218:K218)</f>
        <v>4912381</v>
      </c>
      <c r="M218" s="88"/>
      <c r="N218" s="88">
        <v>11683966</v>
      </c>
      <c r="O218" s="205">
        <f>L218/N218</f>
        <v>0.4204378033965522</v>
      </c>
      <c r="R218" s="41"/>
      <c r="S218" s="41"/>
      <c r="T218" s="41"/>
    </row>
    <row r="219" spans="1:20" ht="33.75">
      <c r="A219" s="262"/>
      <c r="B219" s="56" t="s">
        <v>48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8"/>
      <c r="M219" s="88"/>
      <c r="N219" s="88"/>
      <c r="O219" s="205"/>
      <c r="R219" s="41"/>
      <c r="S219" s="41"/>
      <c r="T219" s="41"/>
    </row>
    <row r="220" spans="1:20" ht="22.5">
      <c r="A220" s="262"/>
      <c r="B220" s="56" t="s">
        <v>49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8"/>
      <c r="M220" s="88"/>
      <c r="N220" s="88"/>
      <c r="O220" s="205"/>
      <c r="R220" s="41"/>
      <c r="S220" s="41"/>
      <c r="T220" s="41"/>
    </row>
    <row r="221" spans="1:20" ht="33.75">
      <c r="A221" s="262"/>
      <c r="B221" s="56" t="s">
        <v>85</v>
      </c>
      <c r="C221" s="87">
        <v>1499813</v>
      </c>
      <c r="D221" s="87">
        <v>1344397</v>
      </c>
      <c r="E221" s="87">
        <v>873410</v>
      </c>
      <c r="F221" s="87">
        <v>2454419</v>
      </c>
      <c r="G221" s="87">
        <v>54244</v>
      </c>
      <c r="H221" s="87"/>
      <c r="I221" s="87">
        <v>1933911</v>
      </c>
      <c r="J221" s="87">
        <v>564915</v>
      </c>
      <c r="K221" s="87">
        <v>224624</v>
      </c>
      <c r="L221" s="88">
        <f>SUM(C221:K221)</f>
        <v>8949733</v>
      </c>
      <c r="M221" s="88"/>
      <c r="N221" s="88">
        <v>14237158</v>
      </c>
      <c r="O221" s="205">
        <f>L221/N221</f>
        <v>0.62861794467688</v>
      </c>
      <c r="R221" s="41"/>
      <c r="S221" s="41"/>
      <c r="T221" s="41"/>
    </row>
    <row r="222" spans="1:20" ht="22.5">
      <c r="A222" s="262"/>
      <c r="B222" s="56" t="s">
        <v>86</v>
      </c>
      <c r="C222" s="87">
        <v>62790</v>
      </c>
      <c r="D222" s="87">
        <v>1804418</v>
      </c>
      <c r="E222" s="87">
        <v>1842426</v>
      </c>
      <c r="F222" s="87">
        <v>598272</v>
      </c>
      <c r="G222" s="87"/>
      <c r="H222" s="87"/>
      <c r="I222" s="87">
        <v>703988</v>
      </c>
      <c r="J222" s="87">
        <v>412745</v>
      </c>
      <c r="K222" s="87">
        <v>367683</v>
      </c>
      <c r="L222" s="88">
        <f>SUM(C222:K222)</f>
        <v>5792322</v>
      </c>
      <c r="M222" s="88"/>
      <c r="N222" s="88">
        <v>9827531</v>
      </c>
      <c r="O222" s="205">
        <f>L222/N222</f>
        <v>0.5893974793872439</v>
      </c>
      <c r="R222" s="41"/>
      <c r="S222" s="41"/>
      <c r="T222" s="41"/>
    </row>
    <row r="223" spans="1:20" ht="33.75">
      <c r="A223" s="262"/>
      <c r="B223" s="56" t="s">
        <v>129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8"/>
      <c r="M223" s="88"/>
      <c r="N223" s="88"/>
      <c r="O223" s="205"/>
      <c r="R223" s="41"/>
      <c r="S223" s="41"/>
      <c r="T223" s="41"/>
    </row>
    <row r="224" spans="1:20" ht="33.75">
      <c r="A224" s="262"/>
      <c r="B224" s="56" t="s">
        <v>140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8"/>
      <c r="M224" s="88"/>
      <c r="N224" s="88"/>
      <c r="O224" s="205"/>
      <c r="R224" s="41"/>
      <c r="S224" s="41"/>
      <c r="T224" s="41"/>
    </row>
    <row r="225" spans="1:20" ht="67.5">
      <c r="A225" s="262"/>
      <c r="B225" s="56" t="s">
        <v>141</v>
      </c>
      <c r="C225" s="87"/>
      <c r="D225" s="87">
        <v>1323785</v>
      </c>
      <c r="E225" s="87">
        <v>8867297</v>
      </c>
      <c r="F225" s="87"/>
      <c r="G225" s="87"/>
      <c r="H225" s="87"/>
      <c r="I225" s="87">
        <v>303789.96</v>
      </c>
      <c r="J225" s="87">
        <v>668</v>
      </c>
      <c r="K225" s="87">
        <v>337681</v>
      </c>
      <c r="L225" s="88">
        <f>SUM(C225:K225)</f>
        <v>10833220.96</v>
      </c>
      <c r="M225" s="88"/>
      <c r="N225" s="88">
        <v>13723764</v>
      </c>
      <c r="O225" s="205">
        <f>L225/N225</f>
        <v>0.7893768036232626</v>
      </c>
      <c r="R225" s="41"/>
      <c r="S225" s="41"/>
      <c r="T225" s="41"/>
    </row>
    <row r="226" spans="1:20" ht="33.75">
      <c r="A226" s="262"/>
      <c r="B226" s="56" t="s">
        <v>87</v>
      </c>
      <c r="C226" s="87">
        <v>750074</v>
      </c>
      <c r="D226" s="87">
        <v>2066545</v>
      </c>
      <c r="E226" s="87">
        <v>876642</v>
      </c>
      <c r="F226" s="87">
        <v>399737</v>
      </c>
      <c r="G226" s="87">
        <v>12231939</v>
      </c>
      <c r="H226" s="87">
        <v>11586358</v>
      </c>
      <c r="I226" s="87">
        <v>375937</v>
      </c>
      <c r="J226" s="87">
        <v>1575225</v>
      </c>
      <c r="K226" s="87">
        <v>1327536</v>
      </c>
      <c r="L226" s="88">
        <f>SUM(C226:K226)</f>
        <v>31189993</v>
      </c>
      <c r="M226" s="88"/>
      <c r="N226" s="88">
        <v>52296615</v>
      </c>
      <c r="O226" s="205">
        <f>L226/N226</f>
        <v>0.5964055799787424</v>
      </c>
      <c r="R226" s="41"/>
      <c r="S226" s="41"/>
      <c r="T226" s="41"/>
    </row>
    <row r="227" spans="1:20" ht="33.75">
      <c r="A227" s="262"/>
      <c r="B227" s="56" t="s">
        <v>88</v>
      </c>
      <c r="C227" s="87">
        <v>524872</v>
      </c>
      <c r="D227" s="87">
        <v>5661279</v>
      </c>
      <c r="E227" s="87">
        <v>2184970</v>
      </c>
      <c r="F227" s="87">
        <v>6714775</v>
      </c>
      <c r="G227" s="87">
        <v>21220</v>
      </c>
      <c r="H227" s="87">
        <v>191389</v>
      </c>
      <c r="I227" s="87">
        <v>837957</v>
      </c>
      <c r="J227" s="87">
        <v>1451171</v>
      </c>
      <c r="K227" s="87">
        <v>1071100</v>
      </c>
      <c r="L227" s="88">
        <f>SUM(C227:K227)</f>
        <v>18658733</v>
      </c>
      <c r="M227" s="88"/>
      <c r="N227" s="88">
        <v>36105620</v>
      </c>
      <c r="O227" s="205">
        <f>L227/N227</f>
        <v>0.5167819580442048</v>
      </c>
      <c r="R227" s="41"/>
      <c r="S227" s="41"/>
      <c r="T227" s="41"/>
    </row>
    <row r="228" spans="1:20" ht="22.5">
      <c r="A228" s="262"/>
      <c r="B228" s="56" t="s">
        <v>89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8"/>
      <c r="M228" s="88"/>
      <c r="N228" s="88"/>
      <c r="O228" s="205"/>
      <c r="R228" s="41"/>
      <c r="S228" s="41"/>
      <c r="T228" s="41"/>
    </row>
    <row r="229" spans="1:20" ht="33.75">
      <c r="A229" s="262"/>
      <c r="B229" s="56" t="s">
        <v>90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8"/>
      <c r="M229" s="88"/>
      <c r="N229" s="88"/>
      <c r="O229" s="205"/>
      <c r="R229" s="41"/>
      <c r="S229" s="41"/>
      <c r="T229" s="41"/>
    </row>
    <row r="230" spans="1:20" ht="22.5">
      <c r="A230" s="262"/>
      <c r="B230" s="56" t="s">
        <v>91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8"/>
      <c r="M230" s="88"/>
      <c r="N230" s="88"/>
      <c r="O230" s="205"/>
      <c r="R230" s="41"/>
      <c r="S230" s="41"/>
      <c r="T230" s="41"/>
    </row>
    <row r="231" spans="1:20" ht="34.5" thickBot="1">
      <c r="A231" s="262"/>
      <c r="B231" s="61" t="s">
        <v>92</v>
      </c>
      <c r="C231" s="104">
        <v>892735</v>
      </c>
      <c r="D231" s="104">
        <v>1909728</v>
      </c>
      <c r="E231" s="104">
        <v>477825</v>
      </c>
      <c r="F231" s="104">
        <v>583430</v>
      </c>
      <c r="G231" s="104">
        <v>39655</v>
      </c>
      <c r="H231" s="104"/>
      <c r="I231" s="104">
        <v>864119</v>
      </c>
      <c r="J231" s="104">
        <v>197509</v>
      </c>
      <c r="K231" s="104">
        <v>411898</v>
      </c>
      <c r="L231" s="88">
        <f>SUM(C231:K231)</f>
        <v>5376899</v>
      </c>
      <c r="M231" s="88"/>
      <c r="N231" s="88">
        <v>9623068</v>
      </c>
      <c r="O231" s="246">
        <f>L231/N231</f>
        <v>0.5587510137099727</v>
      </c>
      <c r="R231" s="41"/>
      <c r="S231" s="41"/>
      <c r="T231" s="41"/>
    </row>
    <row r="232" spans="1:20" ht="32.25" thickBot="1">
      <c r="A232" s="262"/>
      <c r="B232" s="111" t="s">
        <v>190</v>
      </c>
      <c r="C232" s="84">
        <f aca="true" t="shared" si="42" ref="C232:K232">SUM(C214:C231)</f>
        <v>23396666</v>
      </c>
      <c r="D232" s="84">
        <f t="shared" si="42"/>
        <v>23023488</v>
      </c>
      <c r="E232" s="84">
        <f t="shared" si="42"/>
        <v>19746571</v>
      </c>
      <c r="F232" s="84">
        <f t="shared" si="42"/>
        <v>17858437</v>
      </c>
      <c r="G232" s="84">
        <f t="shared" si="42"/>
        <v>15963305</v>
      </c>
      <c r="H232" s="84">
        <f t="shared" si="42"/>
        <v>11777747</v>
      </c>
      <c r="I232" s="84">
        <f t="shared" si="42"/>
        <v>9211364.96</v>
      </c>
      <c r="J232" s="84">
        <f t="shared" si="42"/>
        <v>6699173</v>
      </c>
      <c r="K232" s="84">
        <f t="shared" si="42"/>
        <v>5732910</v>
      </c>
      <c r="L232" s="84">
        <f>SUM(L214:L231)</f>
        <v>133409661.96000001</v>
      </c>
      <c r="M232" s="84"/>
      <c r="N232" s="84">
        <f>SUM(N214:N231)</f>
        <v>223636375</v>
      </c>
      <c r="O232" s="216">
        <f>L232/N232</f>
        <v>0.5965472386144696</v>
      </c>
      <c r="R232" s="41"/>
      <c r="S232" s="41"/>
      <c r="T232" s="41"/>
    </row>
    <row r="233" spans="1:20" ht="42.75" thickBot="1">
      <c r="A233" s="262"/>
      <c r="B233" s="201" t="s">
        <v>270</v>
      </c>
      <c r="C233" s="202">
        <f>C232/$L$232</f>
        <v>0.17537459923266263</v>
      </c>
      <c r="D233" s="202">
        <f aca="true" t="shared" si="43" ref="D233:L233">D232/$L$232</f>
        <v>0.1725773655502035</v>
      </c>
      <c r="E233" s="202">
        <f t="shared" si="43"/>
        <v>0.14801454939538472</v>
      </c>
      <c r="F233" s="202">
        <f t="shared" si="43"/>
        <v>0.13386164643273338</v>
      </c>
      <c r="G233" s="202">
        <f t="shared" si="43"/>
        <v>0.11965628849870147</v>
      </c>
      <c r="H233" s="202">
        <f t="shared" si="43"/>
        <v>0.0882825638485712</v>
      </c>
      <c r="I233" s="202">
        <f t="shared" si="43"/>
        <v>0.06904571096778454</v>
      </c>
      <c r="J233" s="202">
        <f t="shared" si="43"/>
        <v>0.0502150511558046</v>
      </c>
      <c r="K233" s="202">
        <f t="shared" si="43"/>
        <v>0.042972224918153897</v>
      </c>
      <c r="L233" s="202">
        <f t="shared" si="43"/>
        <v>1</v>
      </c>
      <c r="M233" s="202"/>
      <c r="N233" s="202"/>
      <c r="O233" s="202"/>
      <c r="P233" s="185"/>
      <c r="Q233" s="185"/>
      <c r="T233" s="41"/>
    </row>
    <row r="234" spans="1:20" ht="63.75" thickBot="1">
      <c r="A234" s="263"/>
      <c r="B234" s="201" t="s">
        <v>271</v>
      </c>
      <c r="C234" s="202">
        <f>C232/$N$232</f>
        <v>0.10461923289536418</v>
      </c>
      <c r="D234" s="202">
        <f aca="true" t="shared" si="44" ref="D234:L234">D232/$N$232</f>
        <v>0.1029505508663338</v>
      </c>
      <c r="E234" s="202">
        <f t="shared" si="44"/>
        <v>0.08829767071658177</v>
      </c>
      <c r="F234" s="202">
        <f t="shared" si="44"/>
        <v>0.07985479553583356</v>
      </c>
      <c r="G234" s="202">
        <f t="shared" si="44"/>
        <v>0.07138062848675668</v>
      </c>
      <c r="H234" s="202">
        <f t="shared" si="44"/>
        <v>0.052664719681670746</v>
      </c>
      <c r="I234" s="202">
        <f t="shared" si="44"/>
        <v>0.04118902821600467</v>
      </c>
      <c r="J234" s="202">
        <f t="shared" si="44"/>
        <v>0.02995565010387957</v>
      </c>
      <c r="K234" s="202">
        <f t="shared" si="44"/>
        <v>0.025634962112044607</v>
      </c>
      <c r="L234" s="202">
        <f t="shared" si="44"/>
        <v>0.5965472386144696</v>
      </c>
      <c r="M234" s="202"/>
      <c r="N234" s="202"/>
      <c r="O234" s="207"/>
      <c r="P234" s="185"/>
      <c r="Q234" s="185"/>
      <c r="T234" s="41"/>
    </row>
    <row r="235" spans="1:16" ht="13.5" thickBot="1">
      <c r="A235" s="252" t="s">
        <v>171</v>
      </c>
      <c r="B235" s="252"/>
      <c r="C235" s="252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</row>
    <row r="236" spans="1:20" ht="104.25" customHeight="1" thickBot="1">
      <c r="A236" s="261" t="s">
        <v>255</v>
      </c>
      <c r="B236" s="40" t="s">
        <v>42</v>
      </c>
      <c r="C236" s="200" t="s">
        <v>21</v>
      </c>
      <c r="D236" s="200" t="s">
        <v>14</v>
      </c>
      <c r="E236" s="200" t="s">
        <v>18</v>
      </c>
      <c r="F236" s="200" t="s">
        <v>19</v>
      </c>
      <c r="G236" s="215" t="s">
        <v>173</v>
      </c>
      <c r="H236" s="111" t="s">
        <v>23</v>
      </c>
      <c r="I236" s="200" t="s">
        <v>16</v>
      </c>
      <c r="J236" s="215" t="s">
        <v>272</v>
      </c>
      <c r="K236" s="215" t="s">
        <v>33</v>
      </c>
      <c r="L236" s="111" t="s">
        <v>122</v>
      </c>
      <c r="M236" s="111" t="s">
        <v>191</v>
      </c>
      <c r="N236" s="111" t="s">
        <v>260</v>
      </c>
      <c r="O236" s="111" t="s">
        <v>273</v>
      </c>
      <c r="Q236" s="185"/>
      <c r="S236" s="133"/>
      <c r="T236" s="41"/>
    </row>
    <row r="237" spans="1:20" ht="22.5">
      <c r="A237" s="262"/>
      <c r="B237" s="60" t="s">
        <v>43</v>
      </c>
      <c r="C237" s="96"/>
      <c r="D237" s="96"/>
      <c r="E237" s="96"/>
      <c r="F237" s="96"/>
      <c r="G237" s="96"/>
      <c r="H237" s="96"/>
      <c r="I237" s="96"/>
      <c r="J237" s="54"/>
      <c r="K237" s="54"/>
      <c r="L237" s="54"/>
      <c r="M237" s="95"/>
      <c r="N237" s="95"/>
      <c r="O237" s="204"/>
      <c r="Q237" s="185"/>
      <c r="S237" s="133"/>
      <c r="T237" s="41"/>
    </row>
    <row r="238" spans="1:20" ht="33.75">
      <c r="A238" s="262"/>
      <c r="B238" s="56" t="s">
        <v>44</v>
      </c>
      <c r="C238" s="87">
        <v>4556120</v>
      </c>
      <c r="D238" s="87">
        <v>4696218</v>
      </c>
      <c r="E238" s="87">
        <v>1214295</v>
      </c>
      <c r="F238" s="87">
        <v>2842151</v>
      </c>
      <c r="G238" s="87"/>
      <c r="H238" s="87">
        <v>175091</v>
      </c>
      <c r="I238" s="87">
        <v>2246064</v>
      </c>
      <c r="J238" s="87"/>
      <c r="K238" s="87">
        <v>160417</v>
      </c>
      <c r="L238" s="87">
        <v>1199348</v>
      </c>
      <c r="M238" s="88">
        <f>SUM(C238:L238)</f>
        <v>17089704</v>
      </c>
      <c r="N238" s="88">
        <v>35243769</v>
      </c>
      <c r="O238" s="205">
        <f>M238/N238</f>
        <v>0.4849000116871723</v>
      </c>
      <c r="Q238" s="185"/>
      <c r="S238" s="133"/>
      <c r="T238" s="41"/>
    </row>
    <row r="239" spans="1:20" ht="22.5">
      <c r="A239" s="262"/>
      <c r="B239" s="56" t="s">
        <v>45</v>
      </c>
      <c r="C239" s="87">
        <v>16278386</v>
      </c>
      <c r="D239" s="87">
        <v>48364</v>
      </c>
      <c r="E239" s="87">
        <v>21318</v>
      </c>
      <c r="F239" s="87">
        <v>47490</v>
      </c>
      <c r="G239" s="87"/>
      <c r="H239" s="87"/>
      <c r="I239" s="87">
        <v>18231</v>
      </c>
      <c r="J239" s="87"/>
      <c r="K239" s="87">
        <v>7062</v>
      </c>
      <c r="L239" s="87">
        <v>162</v>
      </c>
      <c r="M239" s="88">
        <f>SUM(C239:L239)</f>
        <v>16421013</v>
      </c>
      <c r="N239" s="88">
        <v>18070191</v>
      </c>
      <c r="O239" s="205">
        <f>M239/N239</f>
        <v>0.9087348883030623</v>
      </c>
      <c r="Q239" s="185"/>
      <c r="S239" s="133"/>
      <c r="T239" s="41"/>
    </row>
    <row r="240" spans="1:20" ht="33.75">
      <c r="A240" s="262"/>
      <c r="B240" s="56" t="s">
        <v>46</v>
      </c>
      <c r="C240" s="87">
        <v>1881406</v>
      </c>
      <c r="D240" s="87">
        <v>5466207</v>
      </c>
      <c r="E240" s="87">
        <v>3430167</v>
      </c>
      <c r="F240" s="87">
        <v>2625248</v>
      </c>
      <c r="G240" s="87">
        <v>12971485</v>
      </c>
      <c r="H240" s="87">
        <v>6525</v>
      </c>
      <c r="I240" s="87">
        <v>1281473</v>
      </c>
      <c r="J240" s="87"/>
      <c r="K240" s="87">
        <v>2863258</v>
      </c>
      <c r="L240" s="87">
        <v>546855</v>
      </c>
      <c r="M240" s="88">
        <f>SUM(C240:L240)</f>
        <v>31072624</v>
      </c>
      <c r="N240" s="88">
        <v>37308414</v>
      </c>
      <c r="O240" s="205">
        <f>M240/N240</f>
        <v>0.8328583466453439</v>
      </c>
      <c r="Q240" s="185"/>
      <c r="S240" s="133"/>
      <c r="T240" s="41"/>
    </row>
    <row r="241" spans="1:20" ht="33.75">
      <c r="A241" s="262"/>
      <c r="B241" s="56" t="s">
        <v>47</v>
      </c>
      <c r="C241" s="87">
        <v>828561</v>
      </c>
      <c r="D241" s="87">
        <v>947825</v>
      </c>
      <c r="E241" s="87">
        <v>415091</v>
      </c>
      <c r="F241" s="87">
        <v>1039218</v>
      </c>
      <c r="G241" s="87"/>
      <c r="H241" s="87">
        <v>55525</v>
      </c>
      <c r="I241" s="87">
        <v>316815</v>
      </c>
      <c r="J241" s="87"/>
      <c r="K241" s="87">
        <v>188968</v>
      </c>
      <c r="L241" s="87">
        <v>114028</v>
      </c>
      <c r="M241" s="88">
        <f>SUM(C241:L241)</f>
        <v>3906031</v>
      </c>
      <c r="N241" s="88">
        <v>12563675</v>
      </c>
      <c r="O241" s="205">
        <f>M241/N241</f>
        <v>0.3108987617078602</v>
      </c>
      <c r="Q241" s="185"/>
      <c r="S241" s="133"/>
      <c r="T241" s="41"/>
    </row>
    <row r="242" spans="1:20" ht="33.75">
      <c r="A242" s="262"/>
      <c r="B242" s="56" t="s">
        <v>48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8"/>
      <c r="N242" s="88"/>
      <c r="O242" s="205"/>
      <c r="Q242" s="185"/>
      <c r="S242" s="133"/>
      <c r="T242" s="41"/>
    </row>
    <row r="243" spans="1:20" ht="22.5">
      <c r="A243" s="262"/>
      <c r="B243" s="56" t="s">
        <v>49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8"/>
      <c r="N243" s="88"/>
      <c r="O243" s="205"/>
      <c r="Q243" s="185"/>
      <c r="S243" s="133"/>
      <c r="T243" s="41"/>
    </row>
    <row r="244" spans="1:20" ht="33.75">
      <c r="A244" s="262"/>
      <c r="B244" s="56" t="s">
        <v>85</v>
      </c>
      <c r="C244" s="87">
        <v>852524</v>
      </c>
      <c r="D244" s="87">
        <v>1567217</v>
      </c>
      <c r="E244" s="87">
        <v>1424043</v>
      </c>
      <c r="F244" s="87">
        <v>2002135</v>
      </c>
      <c r="G244" s="87"/>
      <c r="H244" s="87">
        <v>123907</v>
      </c>
      <c r="I244" s="87">
        <v>1771658</v>
      </c>
      <c r="J244" s="87"/>
      <c r="K244" s="87">
        <v>104110</v>
      </c>
      <c r="L244" s="87">
        <v>184469</v>
      </c>
      <c r="M244" s="88">
        <f>SUM(C244:L244)</f>
        <v>8030063</v>
      </c>
      <c r="N244" s="88">
        <v>14729135</v>
      </c>
      <c r="O244" s="205">
        <f>M244/N244</f>
        <v>0.5451822527256353</v>
      </c>
      <c r="Q244" s="185"/>
      <c r="S244" s="133"/>
      <c r="T244" s="41"/>
    </row>
    <row r="245" spans="1:20" ht="22.5">
      <c r="A245" s="262"/>
      <c r="B245" s="56" t="s">
        <v>86</v>
      </c>
      <c r="C245" s="87">
        <v>184982</v>
      </c>
      <c r="D245" s="87">
        <v>1930866</v>
      </c>
      <c r="E245" s="87">
        <v>1496683</v>
      </c>
      <c r="F245" s="87">
        <v>404672</v>
      </c>
      <c r="G245" s="87"/>
      <c r="H245" s="87">
        <v>208040</v>
      </c>
      <c r="I245" s="87">
        <v>592144</v>
      </c>
      <c r="J245" s="87"/>
      <c r="K245" s="87">
        <v>547993</v>
      </c>
      <c r="L245" s="87">
        <v>304540</v>
      </c>
      <c r="M245" s="88">
        <f>SUM(C245:L245)</f>
        <v>5669920</v>
      </c>
      <c r="N245" s="88">
        <v>10408609</v>
      </c>
      <c r="O245" s="205">
        <f>M245/N245</f>
        <v>0.5447336911204946</v>
      </c>
      <c r="Q245" s="185"/>
      <c r="S245" s="133"/>
      <c r="T245" s="41"/>
    </row>
    <row r="246" spans="1:20" ht="33.75">
      <c r="A246" s="262"/>
      <c r="B246" s="56" t="s">
        <v>129</v>
      </c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8"/>
      <c r="N246" s="88"/>
      <c r="O246" s="205"/>
      <c r="Q246" s="185"/>
      <c r="S246" s="133"/>
      <c r="T246" s="41"/>
    </row>
    <row r="247" spans="1:20" ht="33.75">
      <c r="A247" s="262"/>
      <c r="B247" s="56" t="s">
        <v>140</v>
      </c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8"/>
      <c r="N247" s="88"/>
      <c r="O247" s="205"/>
      <c r="Q247" s="185"/>
      <c r="S247" s="133"/>
      <c r="T247" s="41"/>
    </row>
    <row r="248" spans="1:20" ht="67.5">
      <c r="A248" s="262"/>
      <c r="B248" s="56" t="s">
        <v>141</v>
      </c>
      <c r="C248" s="87"/>
      <c r="D248" s="87">
        <v>700902</v>
      </c>
      <c r="E248" s="87">
        <v>8335589</v>
      </c>
      <c r="F248" s="87">
        <v>77551</v>
      </c>
      <c r="G248" s="87"/>
      <c r="H248" s="87">
        <v>39156</v>
      </c>
      <c r="I248" s="87">
        <v>215248</v>
      </c>
      <c r="J248" s="87"/>
      <c r="K248" s="87">
        <v>8257</v>
      </c>
      <c r="L248" s="87">
        <v>663</v>
      </c>
      <c r="M248" s="88">
        <f>SUM(C248:L248)</f>
        <v>9377366</v>
      </c>
      <c r="N248" s="88">
        <v>12883222</v>
      </c>
      <c r="O248" s="205">
        <f>M248/N248</f>
        <v>0.7278742848644539</v>
      </c>
      <c r="Q248" s="185"/>
      <c r="S248" s="133"/>
      <c r="T248" s="41"/>
    </row>
    <row r="249" spans="1:20" ht="33.75">
      <c r="A249" s="262"/>
      <c r="B249" s="56" t="s">
        <v>87</v>
      </c>
      <c r="C249" s="87">
        <v>746557</v>
      </c>
      <c r="D249" s="87">
        <v>1342149</v>
      </c>
      <c r="E249" s="87">
        <v>1594659</v>
      </c>
      <c r="F249" s="87">
        <v>230697</v>
      </c>
      <c r="G249" s="87"/>
      <c r="H249" s="87">
        <v>12144602</v>
      </c>
      <c r="I249" s="87">
        <v>403226</v>
      </c>
      <c r="J249" s="87">
        <v>8254471</v>
      </c>
      <c r="K249" s="87">
        <v>2049081</v>
      </c>
      <c r="L249" s="87">
        <v>1784578</v>
      </c>
      <c r="M249" s="88">
        <f>SUM(C249:L249)</f>
        <v>28550020</v>
      </c>
      <c r="N249" s="88">
        <v>43422840</v>
      </c>
      <c r="O249" s="205">
        <f>M249/N249</f>
        <v>0.6574885475017295</v>
      </c>
      <c r="Q249" s="185"/>
      <c r="S249" s="133"/>
      <c r="T249" s="41"/>
    </row>
    <row r="250" spans="1:20" ht="33.75">
      <c r="A250" s="262"/>
      <c r="B250" s="56" t="s">
        <v>88</v>
      </c>
      <c r="C250" s="87">
        <v>375690</v>
      </c>
      <c r="D250" s="87">
        <v>4025983</v>
      </c>
      <c r="E250" s="87">
        <v>2783382</v>
      </c>
      <c r="F250" s="87">
        <v>9042192</v>
      </c>
      <c r="G250" s="87">
        <v>29874</v>
      </c>
      <c r="H250" s="87">
        <v>15294</v>
      </c>
      <c r="I250" s="87">
        <v>776191</v>
      </c>
      <c r="J250" s="87"/>
      <c r="K250" s="87">
        <v>23177</v>
      </c>
      <c r="L250" s="87">
        <v>909580</v>
      </c>
      <c r="M250" s="88">
        <f>SUM(C250:L250)</f>
        <v>17981363</v>
      </c>
      <c r="N250" s="88">
        <v>33477366</v>
      </c>
      <c r="O250" s="205">
        <f>M250/N250</f>
        <v>0.5371200051999312</v>
      </c>
      <c r="Q250" s="185"/>
      <c r="S250" s="133"/>
      <c r="T250" s="41"/>
    </row>
    <row r="251" spans="1:20" ht="22.5">
      <c r="A251" s="262"/>
      <c r="B251" s="56" t="s">
        <v>89</v>
      </c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8"/>
      <c r="N251" s="88"/>
      <c r="O251" s="205"/>
      <c r="Q251" s="185"/>
      <c r="S251" s="133"/>
      <c r="T251" s="41"/>
    </row>
    <row r="252" spans="1:20" ht="33.75">
      <c r="A252" s="262"/>
      <c r="B252" s="56" t="s">
        <v>90</v>
      </c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8"/>
      <c r="N252" s="88"/>
      <c r="O252" s="205"/>
      <c r="Q252" s="185"/>
      <c r="S252" s="133"/>
      <c r="T252" s="41"/>
    </row>
    <row r="253" spans="1:20" ht="22.5">
      <c r="A253" s="262"/>
      <c r="B253" s="56" t="s">
        <v>91</v>
      </c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8"/>
      <c r="N253" s="88"/>
      <c r="O253" s="205"/>
      <c r="Q253" s="185"/>
      <c r="S253" s="133"/>
      <c r="T253" s="41"/>
    </row>
    <row r="254" spans="1:20" ht="34.5" thickBot="1">
      <c r="A254" s="262"/>
      <c r="B254" s="61" t="s">
        <v>92</v>
      </c>
      <c r="C254" s="104">
        <v>568806</v>
      </c>
      <c r="D254" s="104">
        <v>2346982</v>
      </c>
      <c r="E254" s="104">
        <v>471510</v>
      </c>
      <c r="F254" s="104">
        <v>960834</v>
      </c>
      <c r="G254" s="104"/>
      <c r="H254" s="104"/>
      <c r="I254" s="104">
        <v>1130397</v>
      </c>
      <c r="J254" s="104"/>
      <c r="K254" s="104">
        <v>2244</v>
      </c>
      <c r="L254" s="104">
        <v>885344</v>
      </c>
      <c r="M254" s="88">
        <f>SUM(C254:L254)</f>
        <v>6366117</v>
      </c>
      <c r="N254" s="88">
        <v>9837186</v>
      </c>
      <c r="O254" s="205">
        <f>M254/N254</f>
        <v>0.647148178351004</v>
      </c>
      <c r="Q254" s="185"/>
      <c r="S254" s="133"/>
      <c r="T254" s="41"/>
    </row>
    <row r="255" spans="1:20" ht="32.25" thickBot="1">
      <c r="A255" s="262"/>
      <c r="B255" s="111" t="s">
        <v>191</v>
      </c>
      <c r="C255" s="84">
        <f aca="true" t="shared" si="45" ref="C255:N255">SUM(C237:C254)</f>
        <v>26273032</v>
      </c>
      <c r="D255" s="84">
        <f t="shared" si="45"/>
        <v>23072713</v>
      </c>
      <c r="E255" s="84">
        <f t="shared" si="45"/>
        <v>21186737</v>
      </c>
      <c r="F255" s="84">
        <f t="shared" si="45"/>
        <v>19272188</v>
      </c>
      <c r="G255" s="84">
        <f t="shared" si="45"/>
        <v>13001359</v>
      </c>
      <c r="H255" s="84">
        <f t="shared" si="45"/>
        <v>12768140</v>
      </c>
      <c r="I255" s="84">
        <f t="shared" si="45"/>
        <v>8751447</v>
      </c>
      <c r="J255" s="84">
        <f t="shared" si="45"/>
        <v>8254471</v>
      </c>
      <c r="K255" s="84">
        <f t="shared" si="45"/>
        <v>5954567</v>
      </c>
      <c r="L255" s="84">
        <f t="shared" si="45"/>
        <v>5929567</v>
      </c>
      <c r="M255" s="84">
        <f t="shared" si="45"/>
        <v>144464221</v>
      </c>
      <c r="N255" s="84">
        <f t="shared" si="45"/>
        <v>227944407</v>
      </c>
      <c r="O255" s="216"/>
      <c r="Q255" s="185"/>
      <c r="S255" s="133"/>
      <c r="T255" s="41"/>
    </row>
    <row r="256" spans="1:20" ht="42.75" thickBot="1">
      <c r="A256" s="262"/>
      <c r="B256" s="201" t="s">
        <v>270</v>
      </c>
      <c r="C256" s="202">
        <f aca="true" t="shared" si="46" ref="C256:M256">C255/$M$255</f>
        <v>0.18186532151791412</v>
      </c>
      <c r="D256" s="202">
        <f t="shared" si="46"/>
        <v>0.15971229997495365</v>
      </c>
      <c r="E256" s="202">
        <f t="shared" si="46"/>
        <v>0.14665733046800564</v>
      </c>
      <c r="F256" s="202">
        <f t="shared" si="46"/>
        <v>0.13340457496392827</v>
      </c>
      <c r="G256" s="202">
        <f t="shared" si="46"/>
        <v>0.08999708654504841</v>
      </c>
      <c r="H256" s="202">
        <f t="shared" si="46"/>
        <v>0.08838271449925307</v>
      </c>
      <c r="I256" s="202">
        <f t="shared" si="46"/>
        <v>0.06057864666712182</v>
      </c>
      <c r="J256" s="202">
        <f t="shared" si="46"/>
        <v>0.05713851459455833</v>
      </c>
      <c r="K256" s="202">
        <f t="shared" si="46"/>
        <v>0.04121828199938862</v>
      </c>
      <c r="L256" s="202">
        <f t="shared" si="46"/>
        <v>0.041045228769828065</v>
      </c>
      <c r="M256" s="202">
        <f t="shared" si="46"/>
        <v>1</v>
      </c>
      <c r="N256" s="202"/>
      <c r="O256" s="202"/>
      <c r="Q256" s="185"/>
      <c r="S256" s="133"/>
      <c r="T256" s="41"/>
    </row>
    <row r="257" spans="1:20" ht="63.75" thickBot="1">
      <c r="A257" s="263"/>
      <c r="B257" s="201" t="s">
        <v>271</v>
      </c>
      <c r="C257" s="202">
        <f aca="true" t="shared" si="47" ref="C257:M257">C255/$N$255</f>
        <v>0.11526070038647625</v>
      </c>
      <c r="D257" s="202">
        <f t="shared" si="47"/>
        <v>0.10122079020785099</v>
      </c>
      <c r="E257" s="202">
        <f t="shared" si="47"/>
        <v>0.0929469482442708</v>
      </c>
      <c r="F257" s="202">
        <f t="shared" si="47"/>
        <v>0.08454775554111314</v>
      </c>
      <c r="G257" s="202">
        <f t="shared" si="47"/>
        <v>0.05703741175803449</v>
      </c>
      <c r="H257" s="202">
        <f t="shared" si="47"/>
        <v>0.0560142719360515</v>
      </c>
      <c r="I257" s="202">
        <f t="shared" si="47"/>
        <v>0.03839290077426642</v>
      </c>
      <c r="J257" s="202">
        <f t="shared" si="47"/>
        <v>0.03621264986773727</v>
      </c>
      <c r="K257" s="202">
        <f t="shared" si="47"/>
        <v>0.02612289144694829</v>
      </c>
      <c r="L257" s="202">
        <f t="shared" si="47"/>
        <v>0.02601321558199057</v>
      </c>
      <c r="M257" s="202">
        <f t="shared" si="47"/>
        <v>0.6337695357447397</v>
      </c>
      <c r="N257" s="202"/>
      <c r="O257" s="216"/>
      <c r="Q257" s="185"/>
      <c r="S257" s="133"/>
      <c r="T257" s="41"/>
    </row>
    <row r="258" spans="1:16" ht="13.5" thickBot="1">
      <c r="A258" s="252" t="s">
        <v>172</v>
      </c>
      <c r="B258" s="252"/>
      <c r="C258" s="252"/>
      <c r="D258" s="252"/>
      <c r="E258" s="252"/>
      <c r="F258" s="252"/>
      <c r="G258" s="252"/>
      <c r="H258" s="252"/>
      <c r="I258" s="252"/>
      <c r="J258" s="252"/>
      <c r="K258" s="252"/>
      <c r="L258" s="252"/>
      <c r="M258" s="252"/>
      <c r="N258" s="252"/>
      <c r="O258" s="252"/>
      <c r="P258" s="252"/>
    </row>
    <row r="259" spans="1:20" ht="95.25" thickBot="1">
      <c r="A259" s="261" t="s">
        <v>255</v>
      </c>
      <c r="B259" s="40" t="s">
        <v>42</v>
      </c>
      <c r="C259" s="200" t="s">
        <v>14</v>
      </c>
      <c r="D259" s="200" t="s">
        <v>18</v>
      </c>
      <c r="E259" s="200" t="s">
        <v>19</v>
      </c>
      <c r="F259" s="200" t="s">
        <v>21</v>
      </c>
      <c r="G259" s="111" t="s">
        <v>23</v>
      </c>
      <c r="H259" s="200" t="s">
        <v>16</v>
      </c>
      <c r="I259" s="111" t="s">
        <v>144</v>
      </c>
      <c r="J259" s="111" t="s">
        <v>272</v>
      </c>
      <c r="K259" s="111" t="s">
        <v>122</v>
      </c>
      <c r="L259" s="111" t="s">
        <v>274</v>
      </c>
      <c r="M259" s="111" t="s">
        <v>260</v>
      </c>
      <c r="N259" s="111" t="s">
        <v>275</v>
      </c>
      <c r="P259" s="185"/>
      <c r="Q259" s="185"/>
      <c r="R259" s="133"/>
      <c r="S259" s="41"/>
      <c r="T259" s="41"/>
    </row>
    <row r="260" spans="1:20" ht="33.75">
      <c r="A260" s="262"/>
      <c r="B260" s="56" t="s">
        <v>44</v>
      </c>
      <c r="C260" s="87">
        <v>5344505</v>
      </c>
      <c r="D260" s="87">
        <v>1645484</v>
      </c>
      <c r="E260" s="87">
        <v>2482719</v>
      </c>
      <c r="F260" s="87">
        <v>5156811</v>
      </c>
      <c r="G260" s="87">
        <v>42953</v>
      </c>
      <c r="H260" s="87">
        <v>2789191</v>
      </c>
      <c r="I260" s="87">
        <v>3162824</v>
      </c>
      <c r="J260" s="87"/>
      <c r="K260" s="87">
        <v>1699457</v>
      </c>
      <c r="L260" s="88">
        <f aca="true" t="shared" si="48" ref="L260:L270">SUM(C260:K260)</f>
        <v>22323944</v>
      </c>
      <c r="M260" s="88">
        <v>37861118</v>
      </c>
      <c r="N260" s="205">
        <f>L260/M260</f>
        <v>0.5896271737142046</v>
      </c>
      <c r="P260" s="185"/>
      <c r="Q260" s="185"/>
      <c r="R260" s="133"/>
      <c r="S260" s="41"/>
      <c r="T260" s="41"/>
    </row>
    <row r="261" spans="1:20" ht="22.5">
      <c r="A261" s="262"/>
      <c r="B261" s="56" t="s">
        <v>45</v>
      </c>
      <c r="C261" s="87">
        <v>1105</v>
      </c>
      <c r="D261" s="87">
        <v>2169</v>
      </c>
      <c r="E261" s="87">
        <v>150627</v>
      </c>
      <c r="F261" s="87">
        <v>23566958</v>
      </c>
      <c r="G261" s="87">
        <v>1631</v>
      </c>
      <c r="H261" s="87">
        <v>24034</v>
      </c>
      <c r="I261" s="87">
        <v>8144</v>
      </c>
      <c r="J261" s="87"/>
      <c r="K261" s="87">
        <v>9174</v>
      </c>
      <c r="L261" s="88">
        <f t="shared" si="48"/>
        <v>23763842</v>
      </c>
      <c r="M261" s="88">
        <v>32813806</v>
      </c>
      <c r="N261" s="205">
        <f>L261/M261</f>
        <v>0.724202550597148</v>
      </c>
      <c r="P261" s="185"/>
      <c r="Q261" s="185"/>
      <c r="R261" s="133"/>
      <c r="S261" s="41"/>
      <c r="T261" s="41"/>
    </row>
    <row r="262" spans="1:20" ht="33.75">
      <c r="A262" s="262"/>
      <c r="B262" s="56" t="s">
        <v>46</v>
      </c>
      <c r="C262" s="87">
        <v>3249785</v>
      </c>
      <c r="D262" s="87">
        <v>3792593</v>
      </c>
      <c r="E262" s="87">
        <v>3240796</v>
      </c>
      <c r="F262" s="87">
        <v>1934340</v>
      </c>
      <c r="G262" s="87">
        <v>623239</v>
      </c>
      <c r="H262" s="87">
        <v>1487578</v>
      </c>
      <c r="I262" s="87">
        <v>257452</v>
      </c>
      <c r="J262" s="87"/>
      <c r="K262" s="87">
        <v>731168</v>
      </c>
      <c r="L262" s="88">
        <f t="shared" si="48"/>
        <v>15316951</v>
      </c>
      <c r="M262" s="88">
        <v>23695950</v>
      </c>
      <c r="N262" s="205">
        <f aca="true" t="shared" si="49" ref="N262:N270">L262/M262</f>
        <v>0.6463953122791025</v>
      </c>
      <c r="P262" s="185"/>
      <c r="Q262" s="185"/>
      <c r="R262" s="133"/>
      <c r="S262" s="41"/>
      <c r="T262" s="41"/>
    </row>
    <row r="263" spans="1:20" ht="33.75">
      <c r="A263" s="262"/>
      <c r="B263" s="56" t="s">
        <v>47</v>
      </c>
      <c r="C263" s="87">
        <v>951143</v>
      </c>
      <c r="D263" s="87">
        <v>323858</v>
      </c>
      <c r="E263" s="87">
        <v>1157724</v>
      </c>
      <c r="F263" s="87">
        <v>1047327</v>
      </c>
      <c r="G263" s="87">
        <v>6764</v>
      </c>
      <c r="H263" s="87">
        <v>331614</v>
      </c>
      <c r="I263" s="87">
        <v>564281</v>
      </c>
      <c r="J263" s="87"/>
      <c r="K263" s="87">
        <v>104886</v>
      </c>
      <c r="L263" s="88">
        <f t="shared" si="48"/>
        <v>4487597</v>
      </c>
      <c r="M263" s="88">
        <v>11988913</v>
      </c>
      <c r="N263" s="205">
        <f t="shared" si="49"/>
        <v>0.3743122499929727</v>
      </c>
      <c r="P263" s="185"/>
      <c r="Q263" s="185"/>
      <c r="R263" s="133"/>
      <c r="S263" s="41"/>
      <c r="T263" s="41"/>
    </row>
    <row r="264" spans="1:20" ht="33.75">
      <c r="A264" s="262"/>
      <c r="B264" s="56" t="s">
        <v>85</v>
      </c>
      <c r="C264" s="87">
        <v>1482253</v>
      </c>
      <c r="D264" s="87">
        <v>1134939</v>
      </c>
      <c r="E264" s="87">
        <v>2582828</v>
      </c>
      <c r="F264" s="87">
        <v>1300756</v>
      </c>
      <c r="G264" s="87">
        <v>141269</v>
      </c>
      <c r="H264" s="87">
        <v>2202415</v>
      </c>
      <c r="I264" s="87">
        <v>11975</v>
      </c>
      <c r="J264" s="87"/>
      <c r="K264" s="87">
        <v>304394</v>
      </c>
      <c r="L264" s="88">
        <f t="shared" si="48"/>
        <v>9160829</v>
      </c>
      <c r="M264" s="88">
        <v>15538626</v>
      </c>
      <c r="N264" s="205">
        <f t="shared" si="49"/>
        <v>0.5895520620677787</v>
      </c>
      <c r="P264" s="185"/>
      <c r="Q264" s="185"/>
      <c r="R264" s="133"/>
      <c r="S264" s="41"/>
      <c r="T264" s="41"/>
    </row>
    <row r="265" spans="1:20" ht="22.5">
      <c r="A265" s="262"/>
      <c r="B265" s="56" t="s">
        <v>86</v>
      </c>
      <c r="C265" s="87">
        <v>3482958</v>
      </c>
      <c r="D265" s="87">
        <v>1466589</v>
      </c>
      <c r="E265" s="87">
        <v>412771</v>
      </c>
      <c r="F265" s="87">
        <v>170389</v>
      </c>
      <c r="G265" s="87">
        <v>148044</v>
      </c>
      <c r="H265" s="87">
        <v>459851</v>
      </c>
      <c r="I265" s="87">
        <v>34124</v>
      </c>
      <c r="J265" s="87"/>
      <c r="K265" s="87">
        <v>299716</v>
      </c>
      <c r="L265" s="88">
        <f t="shared" si="48"/>
        <v>6474442</v>
      </c>
      <c r="M265" s="88">
        <v>10565834</v>
      </c>
      <c r="N265" s="205">
        <f t="shared" si="49"/>
        <v>0.6127715048334093</v>
      </c>
      <c r="P265" s="185"/>
      <c r="Q265" s="185"/>
      <c r="R265" s="133"/>
      <c r="S265" s="41"/>
      <c r="T265" s="41"/>
    </row>
    <row r="266" spans="1:20" ht="67.5">
      <c r="A266" s="262"/>
      <c r="B266" s="56" t="s">
        <v>141</v>
      </c>
      <c r="C266" s="87">
        <v>764407</v>
      </c>
      <c r="D266" s="87">
        <v>5414321</v>
      </c>
      <c r="E266" s="87">
        <v>200</v>
      </c>
      <c r="F266" s="87"/>
      <c r="G266" s="87">
        <v>31</v>
      </c>
      <c r="H266" s="87">
        <v>261365</v>
      </c>
      <c r="I266" s="87"/>
      <c r="J266" s="87"/>
      <c r="K266" s="87">
        <v>4869</v>
      </c>
      <c r="L266" s="88">
        <f t="shared" si="48"/>
        <v>6445193</v>
      </c>
      <c r="M266" s="88">
        <v>9813624</v>
      </c>
      <c r="N266" s="205">
        <f t="shared" si="49"/>
        <v>0.6567597250516222</v>
      </c>
      <c r="P266" s="185"/>
      <c r="Q266" s="185"/>
      <c r="R266" s="133"/>
      <c r="S266" s="41"/>
      <c r="T266" s="41"/>
    </row>
    <row r="267" spans="1:20" ht="33.75">
      <c r="A267" s="262"/>
      <c r="B267" s="56" t="s">
        <v>87</v>
      </c>
      <c r="C267" s="87">
        <v>1518074</v>
      </c>
      <c r="D267" s="87">
        <v>700645</v>
      </c>
      <c r="E267" s="87">
        <v>350691</v>
      </c>
      <c r="F267" s="87">
        <v>296891</v>
      </c>
      <c r="G267" s="87">
        <v>6952400</v>
      </c>
      <c r="H267" s="87">
        <v>549049</v>
      </c>
      <c r="I267" s="87">
        <v>315470</v>
      </c>
      <c r="J267" s="87">
        <v>10763804</v>
      </c>
      <c r="K267" s="87">
        <v>1694080</v>
      </c>
      <c r="L267" s="88">
        <f t="shared" si="48"/>
        <v>23141104</v>
      </c>
      <c r="M267" s="88">
        <v>48897992</v>
      </c>
      <c r="N267" s="205">
        <f t="shared" si="49"/>
        <v>0.4732526439940519</v>
      </c>
      <c r="P267" s="185"/>
      <c r="Q267" s="185"/>
      <c r="R267" s="133"/>
      <c r="S267" s="41"/>
      <c r="T267" s="41"/>
    </row>
    <row r="268" spans="1:20" ht="33.75">
      <c r="A268" s="262"/>
      <c r="B268" s="56" t="s">
        <v>88</v>
      </c>
      <c r="C268" s="87">
        <v>7726765</v>
      </c>
      <c r="D268" s="87">
        <v>2139188</v>
      </c>
      <c r="E268" s="87">
        <v>8328139</v>
      </c>
      <c r="F268" s="87">
        <v>642001</v>
      </c>
      <c r="G268" s="87">
        <v>97400</v>
      </c>
      <c r="H268" s="87">
        <v>1011906</v>
      </c>
      <c r="I268" s="87">
        <v>1825717</v>
      </c>
      <c r="J268" s="87"/>
      <c r="K268" s="87">
        <v>1059798</v>
      </c>
      <c r="L268" s="88">
        <f t="shared" si="48"/>
        <v>22830914</v>
      </c>
      <c r="M268" s="88">
        <v>44354272</v>
      </c>
      <c r="N268" s="205">
        <f t="shared" si="49"/>
        <v>0.5147399105096347</v>
      </c>
      <c r="P268" s="185"/>
      <c r="Q268" s="185"/>
      <c r="R268" s="133"/>
      <c r="S268" s="41"/>
      <c r="T268" s="41"/>
    </row>
    <row r="269" spans="1:20" ht="34.5" thickBot="1">
      <c r="A269" s="262"/>
      <c r="B269" s="61" t="s">
        <v>92</v>
      </c>
      <c r="C269" s="104">
        <v>2336327</v>
      </c>
      <c r="D269" s="104">
        <v>275193</v>
      </c>
      <c r="E269" s="104">
        <v>740363</v>
      </c>
      <c r="F269" s="104">
        <v>709846</v>
      </c>
      <c r="G269" s="104">
        <v>18390</v>
      </c>
      <c r="H269" s="104">
        <v>1341982</v>
      </c>
      <c r="I269" s="104">
        <v>82044</v>
      </c>
      <c r="J269" s="104"/>
      <c r="K269" s="104">
        <v>651280</v>
      </c>
      <c r="L269" s="88">
        <f t="shared" si="48"/>
        <v>6155425</v>
      </c>
      <c r="M269" s="105">
        <v>10044782</v>
      </c>
      <c r="N269" s="205">
        <f t="shared" si="49"/>
        <v>0.612798266801609</v>
      </c>
      <c r="P269" s="185"/>
      <c r="Q269" s="185"/>
      <c r="R269" s="133"/>
      <c r="S269" s="41"/>
      <c r="T269" s="41"/>
    </row>
    <row r="270" spans="1:20" ht="32.25" thickBot="1">
      <c r="A270" s="262"/>
      <c r="B270" s="111" t="s">
        <v>274</v>
      </c>
      <c r="C270" s="84">
        <f aca="true" t="shared" si="50" ref="C270:K270">SUM(C260:C269)</f>
        <v>26857322</v>
      </c>
      <c r="D270" s="84">
        <f t="shared" si="50"/>
        <v>16894979</v>
      </c>
      <c r="E270" s="84">
        <f t="shared" si="50"/>
        <v>19446858</v>
      </c>
      <c r="F270" s="84">
        <f t="shared" si="50"/>
        <v>34825319</v>
      </c>
      <c r="G270" s="84">
        <f t="shared" si="50"/>
        <v>8032121</v>
      </c>
      <c r="H270" s="84">
        <f t="shared" si="50"/>
        <v>10458985</v>
      </c>
      <c r="I270" s="84">
        <f t="shared" si="50"/>
        <v>6262031</v>
      </c>
      <c r="J270" s="84">
        <f t="shared" si="50"/>
        <v>10763804</v>
      </c>
      <c r="K270" s="84">
        <f t="shared" si="50"/>
        <v>6558822</v>
      </c>
      <c r="L270" s="84">
        <f t="shared" si="48"/>
        <v>140100241</v>
      </c>
      <c r="M270" s="84">
        <f>SUM(M260:M269)</f>
        <v>245574917</v>
      </c>
      <c r="N270" s="205">
        <f t="shared" si="49"/>
        <v>0.5704989854480944</v>
      </c>
      <c r="P270" s="185"/>
      <c r="Q270" s="185"/>
      <c r="R270" s="133"/>
      <c r="S270" s="41"/>
      <c r="T270" s="41"/>
    </row>
    <row r="271" spans="1:20" ht="42.75" thickBot="1">
      <c r="A271" s="262"/>
      <c r="B271" s="201" t="s">
        <v>270</v>
      </c>
      <c r="C271" s="202">
        <f>C270/$L$270</f>
        <v>0.19170075517571736</v>
      </c>
      <c r="D271" s="202">
        <f aca="true" t="shared" si="51" ref="D271:L271">D270/$L$270</f>
        <v>0.12059207664032498</v>
      </c>
      <c r="E271" s="202">
        <f t="shared" si="51"/>
        <v>0.1388067419527137</v>
      </c>
      <c r="F271" s="202">
        <f t="shared" si="51"/>
        <v>0.24857429759881713</v>
      </c>
      <c r="G271" s="202">
        <f t="shared" si="51"/>
        <v>0.057331243277447326</v>
      </c>
      <c r="H271" s="202">
        <f t="shared" si="51"/>
        <v>0.07465358321546356</v>
      </c>
      <c r="I271" s="202">
        <f t="shared" si="51"/>
        <v>0.04469678963650034</v>
      </c>
      <c r="J271" s="202">
        <f t="shared" si="51"/>
        <v>0.07682930395530155</v>
      </c>
      <c r="K271" s="202">
        <f t="shared" si="51"/>
        <v>0.04681520854771406</v>
      </c>
      <c r="L271" s="202">
        <f t="shared" si="51"/>
        <v>1</v>
      </c>
      <c r="M271" s="202"/>
      <c r="N271" s="205"/>
      <c r="P271" s="185"/>
      <c r="Q271" s="185"/>
      <c r="R271" s="133"/>
      <c r="S271" s="41"/>
      <c r="T271" s="41"/>
    </row>
    <row r="272" spans="1:20" ht="63.75" thickBot="1">
      <c r="A272" s="263"/>
      <c r="B272" s="201" t="s">
        <v>271</v>
      </c>
      <c r="C272" s="202">
        <f>C270/$M$270</f>
        <v>0.10936508633738029</v>
      </c>
      <c r="D272" s="202">
        <f aca="true" t="shared" si="52" ref="D272:L272">D270/$M$270</f>
        <v>0.06879765737638426</v>
      </c>
      <c r="E272" s="202">
        <f t="shared" si="52"/>
        <v>0.07918910545737862</v>
      </c>
      <c r="F272" s="202">
        <f t="shared" si="52"/>
        <v>0.14181138458859788</v>
      </c>
      <c r="G272" s="202">
        <f t="shared" si="52"/>
        <v>0.03270741612426158</v>
      </c>
      <c r="H272" s="202">
        <f t="shared" si="52"/>
        <v>0.042589793484486854</v>
      </c>
      <c r="I272" s="202">
        <f t="shared" si="52"/>
        <v>0.025499473140410345</v>
      </c>
      <c r="J272" s="202">
        <f t="shared" si="52"/>
        <v>0.043831039959182805</v>
      </c>
      <c r="K272" s="202">
        <f t="shared" si="52"/>
        <v>0.02670802898001183</v>
      </c>
      <c r="L272" s="202">
        <f t="shared" si="52"/>
        <v>0.5704989854480944</v>
      </c>
      <c r="M272" s="202"/>
      <c r="N272" s="202"/>
      <c r="P272" s="185"/>
      <c r="Q272" s="185"/>
      <c r="R272" s="133"/>
      <c r="S272" s="41"/>
      <c r="T272" s="41"/>
    </row>
    <row r="284" ht="12.75">
      <c r="E284" s="247"/>
    </row>
    <row r="285" ht="12.75">
      <c r="E285" s="247"/>
    </row>
    <row r="286" ht="12.75">
      <c r="E286" s="247"/>
    </row>
    <row r="287" ht="12.75">
      <c r="E287" s="247"/>
    </row>
    <row r="288" ht="12.75">
      <c r="E288" s="247"/>
    </row>
    <row r="289" ht="12.75">
      <c r="E289" s="247"/>
    </row>
    <row r="290" ht="12.75">
      <c r="E290" s="247"/>
    </row>
    <row r="291" ht="12.75">
      <c r="E291" s="247"/>
    </row>
    <row r="292" ht="12.75">
      <c r="E292" s="247"/>
    </row>
    <row r="293" ht="12.75">
      <c r="E293" s="247"/>
    </row>
    <row r="294" ht="12.75">
      <c r="E294" s="247"/>
    </row>
    <row r="295" ht="12.75">
      <c r="E295" s="247"/>
    </row>
    <row r="296" ht="12.75">
      <c r="E296" s="247"/>
    </row>
    <row r="297" ht="12.75">
      <c r="E297" s="247"/>
    </row>
    <row r="298" ht="12.75">
      <c r="E298" s="247"/>
    </row>
    <row r="299" ht="12.75">
      <c r="E299" s="247"/>
    </row>
    <row r="300" ht="12.75">
      <c r="E300" s="247"/>
    </row>
    <row r="301" ht="12.75">
      <c r="E301" s="247"/>
    </row>
    <row r="302" ht="12.75">
      <c r="E302" s="247"/>
    </row>
  </sheetData>
  <sheetProtection/>
  <mergeCells count="24">
    <mergeCell ref="A5:R5"/>
    <mergeCell ref="A28:R28"/>
    <mergeCell ref="A29:A50"/>
    <mergeCell ref="A51:R51"/>
    <mergeCell ref="A74:P74"/>
    <mergeCell ref="A97:R97"/>
    <mergeCell ref="A6:A27"/>
    <mergeCell ref="A236:A257"/>
    <mergeCell ref="A52:A73"/>
    <mergeCell ref="A259:A272"/>
    <mergeCell ref="A166:P166"/>
    <mergeCell ref="A189:O189"/>
    <mergeCell ref="A212:O212"/>
    <mergeCell ref="A235:P235"/>
    <mergeCell ref="A258:P258"/>
    <mergeCell ref="A190:A211"/>
    <mergeCell ref="A213:A234"/>
    <mergeCell ref="A167:A188"/>
    <mergeCell ref="A144:A165"/>
    <mergeCell ref="A75:A96"/>
    <mergeCell ref="A98:A119"/>
    <mergeCell ref="A121:A142"/>
    <mergeCell ref="A120:P120"/>
    <mergeCell ref="A143:P1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91"/>
  <sheetViews>
    <sheetView zoomScale="140" zoomScaleNormal="140" zoomScalePageLayoutView="0" workbookViewId="0" topLeftCell="A1">
      <selection activeCell="A1" sqref="A1:K1"/>
    </sheetView>
  </sheetViews>
  <sheetFormatPr defaultColWidth="9.140625" defaultRowHeight="12.75"/>
  <cols>
    <col min="1" max="1" width="3.421875" style="1" customWidth="1"/>
    <col min="2" max="2" width="25.57421875" style="12" customWidth="1"/>
    <col min="3" max="12" width="7.7109375" style="161" customWidth="1"/>
    <col min="13" max="14" width="7.7109375" style="1" customWidth="1"/>
    <col min="15" max="15" width="9.00390625" style="1" bestFit="1" customWidth="1"/>
    <col min="16" max="16384" width="9.140625" style="1" customWidth="1"/>
  </cols>
  <sheetData>
    <row r="1" ht="19.5" customHeight="1">
      <c r="A1" s="2" t="s">
        <v>307</v>
      </c>
    </row>
    <row r="2" ht="12.75">
      <c r="A2" s="1" t="s">
        <v>40</v>
      </c>
    </row>
    <row r="3" ht="12.75">
      <c r="A3" s="1" t="s">
        <v>84</v>
      </c>
    </row>
    <row r="4" ht="6.75" customHeight="1" thickBot="1"/>
    <row r="5" spans="2:15" ht="13.5" thickBot="1">
      <c r="B5" s="137"/>
      <c r="C5" s="252">
        <v>2012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ht="54.75" thickBot="1">
      <c r="A6" s="4"/>
      <c r="B6" s="138"/>
      <c r="C6" s="70" t="s">
        <v>6</v>
      </c>
      <c r="D6" s="70" t="s">
        <v>7</v>
      </c>
      <c r="E6" s="70" t="s">
        <v>8</v>
      </c>
      <c r="F6" s="70" t="s">
        <v>9</v>
      </c>
      <c r="G6" s="70" t="s">
        <v>10</v>
      </c>
      <c r="H6" s="70" t="s">
        <v>11</v>
      </c>
      <c r="I6" s="70" t="s">
        <v>52</v>
      </c>
      <c r="J6" s="70" t="s">
        <v>53</v>
      </c>
      <c r="K6" s="70" t="s">
        <v>54</v>
      </c>
      <c r="L6" s="70" t="s">
        <v>55</v>
      </c>
      <c r="M6" s="70" t="s">
        <v>56</v>
      </c>
      <c r="N6" s="70" t="s">
        <v>57</v>
      </c>
      <c r="O6" s="70" t="s">
        <v>162</v>
      </c>
    </row>
    <row r="7" spans="1:15" s="41" customFormat="1" ht="13.5" thickBot="1">
      <c r="A7" s="261" t="s">
        <v>276</v>
      </c>
      <c r="B7" s="140" t="s">
        <v>13</v>
      </c>
      <c r="C7" s="34">
        <f aca="true" t="shared" si="0" ref="C7:N7">C8+C24+C34+C56+C90</f>
        <v>189517</v>
      </c>
      <c r="D7" s="34">
        <f t="shared" si="0"/>
        <v>239507</v>
      </c>
      <c r="E7" s="34">
        <f t="shared" si="0"/>
        <v>225558</v>
      </c>
      <c r="F7" s="34">
        <f t="shared" si="0"/>
        <v>182637</v>
      </c>
      <c r="G7" s="34">
        <f t="shared" si="0"/>
        <v>192512</v>
      </c>
      <c r="H7" s="34">
        <f t="shared" si="0"/>
        <v>203501</v>
      </c>
      <c r="I7" s="34">
        <f t="shared" si="0"/>
        <v>159807</v>
      </c>
      <c r="J7" s="34">
        <f t="shared" si="0"/>
        <v>159928</v>
      </c>
      <c r="K7" s="34">
        <f t="shared" si="0"/>
        <v>192723</v>
      </c>
      <c r="L7" s="34">
        <f t="shared" si="0"/>
        <v>181033</v>
      </c>
      <c r="M7" s="34">
        <f t="shared" si="0"/>
        <v>178469</v>
      </c>
      <c r="N7" s="34">
        <f t="shared" si="0"/>
        <v>194286</v>
      </c>
      <c r="O7" s="34">
        <f>SUM(C7:N7)</f>
        <v>2299478</v>
      </c>
    </row>
    <row r="8" spans="1:15" s="41" customFormat="1" ht="22.5" customHeight="1" thickBot="1">
      <c r="A8" s="262"/>
      <c r="B8" s="141" t="s">
        <v>118</v>
      </c>
      <c r="C8" s="34">
        <f aca="true" t="shared" si="1" ref="C8:N8">SUM(C9:C23)</f>
        <v>75116</v>
      </c>
      <c r="D8" s="34">
        <f t="shared" si="1"/>
        <v>96636</v>
      </c>
      <c r="E8" s="34">
        <f t="shared" si="1"/>
        <v>131493</v>
      </c>
      <c r="F8" s="34">
        <f t="shared" si="1"/>
        <v>120893</v>
      </c>
      <c r="G8" s="34">
        <f t="shared" si="1"/>
        <v>124682</v>
      </c>
      <c r="H8" s="34">
        <f t="shared" si="1"/>
        <v>146460</v>
      </c>
      <c r="I8" s="34">
        <f t="shared" si="1"/>
        <v>113051</v>
      </c>
      <c r="J8" s="34">
        <f t="shared" si="1"/>
        <v>107274</v>
      </c>
      <c r="K8" s="34">
        <f t="shared" si="1"/>
        <v>125585</v>
      </c>
      <c r="L8" s="34">
        <f t="shared" si="1"/>
        <v>120498</v>
      </c>
      <c r="M8" s="34">
        <f t="shared" si="1"/>
        <v>124096</v>
      </c>
      <c r="N8" s="34">
        <f t="shared" si="1"/>
        <v>137697</v>
      </c>
      <c r="O8" s="34">
        <f>SUM(C8:N8)</f>
        <v>1423481</v>
      </c>
    </row>
    <row r="9" spans="1:15" s="41" customFormat="1" ht="22.5">
      <c r="A9" s="262"/>
      <c r="B9" s="196" t="s">
        <v>14</v>
      </c>
      <c r="C9" s="193">
        <v>19721</v>
      </c>
      <c r="D9" s="81">
        <v>26442</v>
      </c>
      <c r="E9" s="29">
        <v>34513</v>
      </c>
      <c r="F9" s="29">
        <v>30631</v>
      </c>
      <c r="G9" s="29">
        <v>33140</v>
      </c>
      <c r="H9" s="29">
        <v>34253</v>
      </c>
      <c r="I9" s="29">
        <v>24647</v>
      </c>
      <c r="J9" s="29">
        <v>23633</v>
      </c>
      <c r="K9" s="81">
        <v>24576</v>
      </c>
      <c r="L9" s="81">
        <v>25032</v>
      </c>
      <c r="M9" s="81">
        <v>25197</v>
      </c>
      <c r="N9" s="81">
        <v>29127</v>
      </c>
      <c r="O9" s="82">
        <f aca="true" t="shared" si="2" ref="O9:O90">SUM(C9:N9)</f>
        <v>330912</v>
      </c>
    </row>
    <row r="10" spans="1:15" s="41" customFormat="1" ht="12.75">
      <c r="A10" s="262"/>
      <c r="B10" s="100" t="s">
        <v>153</v>
      </c>
      <c r="C10" s="194"/>
      <c r="D10" s="81">
        <v>2648</v>
      </c>
      <c r="E10" s="30"/>
      <c r="F10" s="30">
        <v>2098</v>
      </c>
      <c r="G10" s="81"/>
      <c r="H10" s="81">
        <v>7510</v>
      </c>
      <c r="I10" s="30"/>
      <c r="J10" s="81"/>
      <c r="K10" s="81"/>
      <c r="L10" s="81"/>
      <c r="M10" s="81"/>
      <c r="N10" s="81"/>
      <c r="O10" s="82"/>
    </row>
    <row r="11" spans="1:15" s="41" customFormat="1" ht="12.75">
      <c r="A11" s="262"/>
      <c r="B11" s="197" t="s">
        <v>51</v>
      </c>
      <c r="C11" s="19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>
        <f t="shared" si="2"/>
        <v>0</v>
      </c>
    </row>
    <row r="12" spans="1:15" s="41" customFormat="1" ht="12.75">
      <c r="A12" s="262"/>
      <c r="B12" s="197" t="s">
        <v>17</v>
      </c>
      <c r="C12" s="190">
        <v>2920</v>
      </c>
      <c r="D12" s="30">
        <v>4680</v>
      </c>
      <c r="E12" s="30">
        <v>7345</v>
      </c>
      <c r="F12" s="30">
        <v>7939</v>
      </c>
      <c r="G12" s="30">
        <v>5983</v>
      </c>
      <c r="H12" s="30">
        <v>5313</v>
      </c>
      <c r="I12" s="30">
        <v>4947</v>
      </c>
      <c r="J12" s="30">
        <v>6742</v>
      </c>
      <c r="K12" s="30">
        <v>5436</v>
      </c>
      <c r="L12" s="30">
        <v>6986</v>
      </c>
      <c r="M12" s="30">
        <v>5932</v>
      </c>
      <c r="N12" s="30">
        <v>6338</v>
      </c>
      <c r="O12" s="31">
        <f t="shared" si="2"/>
        <v>70561</v>
      </c>
    </row>
    <row r="13" spans="1:15" s="41" customFormat="1" ht="22.5">
      <c r="A13" s="262"/>
      <c r="B13" s="198" t="s">
        <v>18</v>
      </c>
      <c r="C13" s="190">
        <v>18741</v>
      </c>
      <c r="D13" s="30">
        <v>18371</v>
      </c>
      <c r="E13" s="30">
        <v>25544</v>
      </c>
      <c r="F13" s="30">
        <v>29071</v>
      </c>
      <c r="G13" s="30">
        <v>23894</v>
      </c>
      <c r="H13" s="30">
        <v>32270</v>
      </c>
      <c r="I13" s="30">
        <v>18838</v>
      </c>
      <c r="J13" s="30">
        <v>20613</v>
      </c>
      <c r="K13" s="30">
        <v>23082</v>
      </c>
      <c r="L13" s="30">
        <v>21002</v>
      </c>
      <c r="M13" s="30">
        <v>22442</v>
      </c>
      <c r="N13" s="30">
        <v>18645</v>
      </c>
      <c r="O13" s="31">
        <f t="shared" si="2"/>
        <v>272513</v>
      </c>
    </row>
    <row r="14" spans="1:15" s="41" customFormat="1" ht="12.75">
      <c r="A14" s="262"/>
      <c r="B14" s="198" t="s">
        <v>19</v>
      </c>
      <c r="C14" s="190">
        <v>6432</v>
      </c>
      <c r="D14" s="30">
        <v>11131</v>
      </c>
      <c r="E14" s="30">
        <v>14580</v>
      </c>
      <c r="F14" s="30">
        <v>14845</v>
      </c>
      <c r="G14" s="30">
        <v>18246</v>
      </c>
      <c r="H14" s="30">
        <v>14415</v>
      </c>
      <c r="I14" s="30">
        <v>19622</v>
      </c>
      <c r="J14" s="30">
        <v>19622</v>
      </c>
      <c r="K14" s="30">
        <v>20762</v>
      </c>
      <c r="L14" s="30">
        <v>19564</v>
      </c>
      <c r="M14" s="30">
        <v>20923</v>
      </c>
      <c r="N14" s="30">
        <v>20913</v>
      </c>
      <c r="O14" s="31">
        <f t="shared" si="2"/>
        <v>201055</v>
      </c>
    </row>
    <row r="15" spans="1:15" s="41" customFormat="1" ht="12.75">
      <c r="A15" s="262"/>
      <c r="B15" s="197" t="s">
        <v>16</v>
      </c>
      <c r="C15" s="190">
        <v>6750</v>
      </c>
      <c r="D15" s="30">
        <v>10634</v>
      </c>
      <c r="E15" s="30">
        <v>11459</v>
      </c>
      <c r="F15" s="30">
        <v>8707</v>
      </c>
      <c r="G15" s="30">
        <v>11521</v>
      </c>
      <c r="H15" s="30">
        <v>13725</v>
      </c>
      <c r="I15" s="30">
        <v>11067</v>
      </c>
      <c r="J15" s="30">
        <v>7826</v>
      </c>
      <c r="K15" s="30">
        <v>11462</v>
      </c>
      <c r="L15" s="30">
        <v>9825</v>
      </c>
      <c r="M15" s="30">
        <v>9408</v>
      </c>
      <c r="N15" s="30">
        <v>11119</v>
      </c>
      <c r="O15" s="31">
        <f t="shared" si="2"/>
        <v>123503</v>
      </c>
    </row>
    <row r="16" spans="1:15" s="41" customFormat="1" ht="12.75">
      <c r="A16" s="262"/>
      <c r="B16" s="191" t="s">
        <v>125</v>
      </c>
      <c r="C16" s="192">
        <v>3324</v>
      </c>
      <c r="D16" s="32">
        <v>4399</v>
      </c>
      <c r="E16" s="32">
        <v>5399</v>
      </c>
      <c r="F16" s="32">
        <v>4580</v>
      </c>
      <c r="G16" s="32">
        <v>5677</v>
      </c>
      <c r="H16" s="32">
        <v>5062</v>
      </c>
      <c r="I16" s="32">
        <v>4744</v>
      </c>
      <c r="J16" s="32">
        <v>3919</v>
      </c>
      <c r="K16" s="32">
        <v>4989</v>
      </c>
      <c r="L16" s="32">
        <v>3579</v>
      </c>
      <c r="M16" s="32">
        <v>4026</v>
      </c>
      <c r="N16" s="32">
        <v>5121</v>
      </c>
      <c r="O16" s="33">
        <f t="shared" si="2"/>
        <v>54819</v>
      </c>
    </row>
    <row r="17" spans="1:15" s="41" customFormat="1" ht="12.75">
      <c r="A17" s="262"/>
      <c r="B17" s="55" t="s">
        <v>81</v>
      </c>
      <c r="C17" s="192"/>
      <c r="D17" s="32"/>
      <c r="E17" s="32"/>
      <c r="F17" s="32"/>
      <c r="G17" s="32"/>
      <c r="H17" s="32">
        <v>2484</v>
      </c>
      <c r="I17" s="32">
        <v>3788</v>
      </c>
      <c r="J17" s="32">
        <v>2784</v>
      </c>
      <c r="K17" s="32"/>
      <c r="L17" s="32"/>
      <c r="M17" s="32"/>
      <c r="N17" s="32"/>
      <c r="O17" s="33"/>
    </row>
    <row r="18" spans="1:15" s="41" customFormat="1" ht="12.75">
      <c r="A18" s="262"/>
      <c r="B18" s="55" t="s">
        <v>71</v>
      </c>
      <c r="C18" s="192"/>
      <c r="D18" s="32"/>
      <c r="E18" s="32"/>
      <c r="F18" s="32"/>
      <c r="G18" s="32">
        <v>2355</v>
      </c>
      <c r="H18" s="32"/>
      <c r="I18" s="32"/>
      <c r="J18" s="32"/>
      <c r="K18" s="32"/>
      <c r="L18" s="32"/>
      <c r="M18" s="32"/>
      <c r="N18" s="32"/>
      <c r="O18" s="33"/>
    </row>
    <row r="19" spans="1:15" s="41" customFormat="1" ht="12.75">
      <c r="A19" s="262"/>
      <c r="B19" s="55" t="s">
        <v>152</v>
      </c>
      <c r="C19" s="192"/>
      <c r="D19" s="32"/>
      <c r="E19" s="32"/>
      <c r="F19" s="30">
        <v>1815</v>
      </c>
      <c r="G19" s="32"/>
      <c r="H19" s="32"/>
      <c r="I19" s="32"/>
      <c r="J19" s="32"/>
      <c r="K19" s="32"/>
      <c r="L19" s="32"/>
      <c r="M19" s="32"/>
      <c r="N19" s="32"/>
      <c r="O19" s="33"/>
    </row>
    <row r="20" spans="1:15" s="41" customFormat="1" ht="12.75">
      <c r="A20" s="262"/>
      <c r="B20" s="191" t="s">
        <v>20</v>
      </c>
      <c r="C20" s="192"/>
      <c r="D20" s="32"/>
      <c r="E20" s="32">
        <v>7649</v>
      </c>
      <c r="F20" s="32"/>
      <c r="G20" s="32"/>
      <c r="H20" s="32"/>
      <c r="I20" s="30"/>
      <c r="J20" s="32"/>
      <c r="K20" s="32"/>
      <c r="L20" s="32"/>
      <c r="M20" s="32"/>
      <c r="N20" s="32"/>
      <c r="O20" s="33"/>
    </row>
    <row r="21" spans="1:15" s="41" customFormat="1" ht="12.75">
      <c r="A21" s="262"/>
      <c r="B21" s="191" t="s">
        <v>200</v>
      </c>
      <c r="C21" s="19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</row>
    <row r="22" spans="1:15" s="41" customFormat="1" ht="12.75">
      <c r="A22" s="262"/>
      <c r="B22" s="191" t="s">
        <v>122</v>
      </c>
      <c r="C22" s="192">
        <v>3364</v>
      </c>
      <c r="D22" s="32">
        <v>4344</v>
      </c>
      <c r="E22" s="32">
        <v>6380</v>
      </c>
      <c r="F22" s="32">
        <v>5459</v>
      </c>
      <c r="G22" s="32">
        <v>4708</v>
      </c>
      <c r="H22" s="32">
        <v>5062</v>
      </c>
      <c r="I22" s="32">
        <v>6109</v>
      </c>
      <c r="J22" s="32">
        <v>6216</v>
      </c>
      <c r="K22" s="32">
        <v>6813</v>
      </c>
      <c r="L22" s="32">
        <v>8475</v>
      </c>
      <c r="M22" s="32">
        <v>7862</v>
      </c>
      <c r="N22" s="32">
        <v>8656</v>
      </c>
      <c r="O22" s="33">
        <f t="shared" si="2"/>
        <v>73448</v>
      </c>
    </row>
    <row r="23" spans="1:15" s="41" customFormat="1" ht="13.5" thickBot="1">
      <c r="A23" s="262"/>
      <c r="B23" s="191" t="s">
        <v>21</v>
      </c>
      <c r="C23" s="195">
        <v>13864</v>
      </c>
      <c r="D23" s="32">
        <v>13987</v>
      </c>
      <c r="E23" s="35">
        <v>18624</v>
      </c>
      <c r="F23" s="35">
        <v>15748</v>
      </c>
      <c r="G23" s="35">
        <v>19158</v>
      </c>
      <c r="H23" s="35">
        <v>26366</v>
      </c>
      <c r="I23" s="35">
        <v>19289</v>
      </c>
      <c r="J23" s="35">
        <v>15919</v>
      </c>
      <c r="K23" s="32">
        <v>28465</v>
      </c>
      <c r="L23" s="32">
        <v>26035</v>
      </c>
      <c r="M23" s="32">
        <v>28306</v>
      </c>
      <c r="N23" s="32">
        <v>37778</v>
      </c>
      <c r="O23" s="33">
        <f t="shared" si="2"/>
        <v>263539</v>
      </c>
    </row>
    <row r="24" spans="1:15" s="41" customFormat="1" ht="13.5" thickBot="1">
      <c r="A24" s="262"/>
      <c r="B24" s="141" t="s">
        <v>59</v>
      </c>
      <c r="C24" s="34">
        <f aca="true" t="shared" si="3" ref="C24:N24">SUM(C25:C33)</f>
        <v>46934</v>
      </c>
      <c r="D24" s="34">
        <f t="shared" si="3"/>
        <v>79721</v>
      </c>
      <c r="E24" s="34">
        <f t="shared" si="3"/>
        <v>47116</v>
      </c>
      <c r="F24" s="34">
        <f t="shared" si="3"/>
        <v>17006</v>
      </c>
      <c r="G24" s="34">
        <f t="shared" si="3"/>
        <v>18107</v>
      </c>
      <c r="H24" s="34">
        <f t="shared" si="3"/>
        <v>16852</v>
      </c>
      <c r="I24" s="34">
        <f t="shared" si="3"/>
        <v>16074</v>
      </c>
      <c r="J24" s="34">
        <f t="shared" si="3"/>
        <v>9883</v>
      </c>
      <c r="K24" s="34">
        <f t="shared" si="3"/>
        <v>16054</v>
      </c>
      <c r="L24" s="34">
        <f t="shared" si="3"/>
        <v>15590</v>
      </c>
      <c r="M24" s="34">
        <f t="shared" si="3"/>
        <v>16813</v>
      </c>
      <c r="N24" s="34">
        <f t="shared" si="3"/>
        <v>18515</v>
      </c>
      <c r="O24" s="34">
        <f t="shared" si="2"/>
        <v>318665</v>
      </c>
    </row>
    <row r="25" spans="1:15" s="41" customFormat="1" ht="22.5">
      <c r="A25" s="262"/>
      <c r="B25" s="142" t="s">
        <v>93</v>
      </c>
      <c r="C25" s="81">
        <v>37112</v>
      </c>
      <c r="D25" s="81">
        <v>61379</v>
      </c>
      <c r="E25" s="81">
        <v>33060</v>
      </c>
      <c r="F25" s="81"/>
      <c r="G25" s="81"/>
      <c r="H25" s="81"/>
      <c r="I25" s="81"/>
      <c r="J25" s="81"/>
      <c r="K25" s="81"/>
      <c r="L25" s="81"/>
      <c r="M25" s="81"/>
      <c r="N25" s="81"/>
      <c r="O25" s="82">
        <f t="shared" si="2"/>
        <v>131551</v>
      </c>
    </row>
    <row r="26" spans="1:15" s="41" customFormat="1" ht="12.75">
      <c r="A26" s="262"/>
      <c r="B26" s="189" t="s">
        <v>144</v>
      </c>
      <c r="C26" s="30">
        <v>5348</v>
      </c>
      <c r="D26" s="30">
        <v>5212</v>
      </c>
      <c r="E26" s="30">
        <v>3787</v>
      </c>
      <c r="F26" s="30">
        <v>3421</v>
      </c>
      <c r="G26" s="30">
        <v>4897</v>
      </c>
      <c r="H26" s="30">
        <v>4111</v>
      </c>
      <c r="I26" s="30">
        <v>3879</v>
      </c>
      <c r="J26" s="30">
        <v>3057</v>
      </c>
      <c r="K26" s="30">
        <v>4950</v>
      </c>
      <c r="L26" s="30">
        <v>5454</v>
      </c>
      <c r="M26" s="30">
        <v>4333</v>
      </c>
      <c r="N26" s="30">
        <v>6344</v>
      </c>
      <c r="O26" s="31">
        <f t="shared" si="2"/>
        <v>54793</v>
      </c>
    </row>
    <row r="27" spans="1:15" s="41" customFormat="1" ht="12.75">
      <c r="A27" s="262"/>
      <c r="B27" s="189" t="s">
        <v>127</v>
      </c>
      <c r="C27" s="30">
        <v>2315</v>
      </c>
      <c r="D27" s="30"/>
      <c r="E27" s="30">
        <v>3670</v>
      </c>
      <c r="F27" s="30">
        <v>3738</v>
      </c>
      <c r="G27" s="30">
        <v>4943</v>
      </c>
      <c r="H27" s="30">
        <v>4027</v>
      </c>
      <c r="I27" s="30">
        <v>4264</v>
      </c>
      <c r="J27" s="30">
        <v>2339</v>
      </c>
      <c r="K27" s="30">
        <v>3071</v>
      </c>
      <c r="L27" s="30">
        <v>4267</v>
      </c>
      <c r="M27" s="30">
        <v>4130</v>
      </c>
      <c r="N27" s="30">
        <v>4561</v>
      </c>
      <c r="O27" s="31">
        <f t="shared" si="2"/>
        <v>41325</v>
      </c>
    </row>
    <row r="28" spans="1:15" s="41" customFormat="1" ht="12.75">
      <c r="A28" s="262"/>
      <c r="B28" s="189" t="s">
        <v>195</v>
      </c>
      <c r="C28" s="30"/>
      <c r="D28" s="30">
        <v>2467</v>
      </c>
      <c r="E28" s="30">
        <v>2434</v>
      </c>
      <c r="F28" s="30">
        <v>2114</v>
      </c>
      <c r="G28" s="30">
        <v>3698</v>
      </c>
      <c r="H28" s="30">
        <v>2577</v>
      </c>
      <c r="I28" s="30"/>
      <c r="J28" s="30"/>
      <c r="K28" s="30">
        <v>2368</v>
      </c>
      <c r="L28" s="30"/>
      <c r="M28" s="30"/>
      <c r="N28" s="30"/>
      <c r="O28" s="31"/>
    </row>
    <row r="29" spans="1:15" s="41" customFormat="1" ht="12.75">
      <c r="A29" s="262"/>
      <c r="B29" s="189" t="s">
        <v>77</v>
      </c>
      <c r="C29" s="30"/>
      <c r="D29" s="30">
        <v>3774</v>
      </c>
      <c r="E29" s="30"/>
      <c r="F29" s="30">
        <v>2761</v>
      </c>
      <c r="G29" s="30"/>
      <c r="H29" s="30">
        <v>2611</v>
      </c>
      <c r="I29" s="30">
        <v>2846</v>
      </c>
      <c r="J29" s="30">
        <v>2229</v>
      </c>
      <c r="K29" s="30">
        <v>2648</v>
      </c>
      <c r="L29" s="30">
        <v>2223</v>
      </c>
      <c r="M29" s="30">
        <v>1876</v>
      </c>
      <c r="N29" s="30">
        <v>2993</v>
      </c>
      <c r="O29" s="31"/>
    </row>
    <row r="30" spans="1:15" s="41" customFormat="1" ht="12.75">
      <c r="A30" s="262"/>
      <c r="B30" s="189" t="s">
        <v>3</v>
      </c>
      <c r="C30" s="30"/>
      <c r="D30" s="30"/>
      <c r="E30" s="30"/>
      <c r="F30" s="30"/>
      <c r="G30" s="30"/>
      <c r="H30" s="30"/>
      <c r="I30" s="30">
        <v>2142</v>
      </c>
      <c r="J30" s="30"/>
      <c r="K30" s="30"/>
      <c r="L30" s="30"/>
      <c r="M30" s="30"/>
      <c r="N30" s="30"/>
      <c r="O30" s="31"/>
    </row>
    <row r="31" spans="1:15" s="41" customFormat="1" ht="12.75">
      <c r="A31" s="262"/>
      <c r="B31" s="102" t="s">
        <v>159</v>
      </c>
      <c r="C31" s="190"/>
      <c r="D31" s="30">
        <v>3082</v>
      </c>
      <c r="E31" s="30"/>
      <c r="F31" s="30">
        <v>1905</v>
      </c>
      <c r="G31" s="30"/>
      <c r="H31" s="30"/>
      <c r="I31" s="30"/>
      <c r="J31" s="30"/>
      <c r="K31" s="30"/>
      <c r="L31" s="30"/>
      <c r="M31" s="30">
        <v>2114</v>
      </c>
      <c r="N31" s="30"/>
      <c r="O31" s="31"/>
    </row>
    <row r="32" spans="1:15" s="41" customFormat="1" ht="12.75">
      <c r="A32" s="262"/>
      <c r="B32" s="189" t="s">
        <v>201</v>
      </c>
      <c r="C32" s="30">
        <v>2159</v>
      </c>
      <c r="D32" s="30">
        <v>3807</v>
      </c>
      <c r="E32" s="30">
        <v>4165</v>
      </c>
      <c r="F32" s="30">
        <v>3067</v>
      </c>
      <c r="G32" s="30">
        <v>4569</v>
      </c>
      <c r="H32" s="30">
        <v>3526</v>
      </c>
      <c r="I32" s="30">
        <v>2943</v>
      </c>
      <c r="J32" s="30">
        <v>2258</v>
      </c>
      <c r="K32" s="30">
        <v>3017</v>
      </c>
      <c r="L32" s="30">
        <v>3646</v>
      </c>
      <c r="M32" s="30">
        <v>4360</v>
      </c>
      <c r="N32" s="30">
        <v>4617</v>
      </c>
      <c r="O32" s="31"/>
    </row>
    <row r="33" spans="1:15" s="41" customFormat="1" ht="13.5" thickBot="1">
      <c r="A33" s="262"/>
      <c r="B33" s="145" t="s">
        <v>103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>
        <f t="shared" si="2"/>
        <v>0</v>
      </c>
    </row>
    <row r="34" spans="1:15" s="41" customFormat="1" ht="13.5" thickBot="1">
      <c r="A34" s="262"/>
      <c r="B34" s="146" t="s">
        <v>60</v>
      </c>
      <c r="C34" s="34">
        <f aca="true" t="shared" si="4" ref="C34:N34">SUM(C35:C39)</f>
        <v>5363</v>
      </c>
      <c r="D34" s="34">
        <f t="shared" si="4"/>
        <v>4202</v>
      </c>
      <c r="E34" s="34">
        <f t="shared" si="4"/>
        <v>4607</v>
      </c>
      <c r="F34" s="34">
        <f t="shared" si="4"/>
        <v>4747</v>
      </c>
      <c r="G34" s="34">
        <f t="shared" si="4"/>
        <v>18424</v>
      </c>
      <c r="H34" s="34">
        <f t="shared" si="4"/>
        <v>3824</v>
      </c>
      <c r="I34" s="34">
        <f t="shared" si="4"/>
        <v>6559</v>
      </c>
      <c r="J34" s="34">
        <f t="shared" si="4"/>
        <v>8315</v>
      </c>
      <c r="K34" s="34">
        <f t="shared" si="4"/>
        <v>3757</v>
      </c>
      <c r="L34" s="34">
        <f t="shared" si="4"/>
        <v>4084</v>
      </c>
      <c r="M34" s="34">
        <f t="shared" si="4"/>
        <v>4943</v>
      </c>
      <c r="N34" s="34">
        <f t="shared" si="4"/>
        <v>4090</v>
      </c>
      <c r="O34" s="34">
        <f t="shared" si="2"/>
        <v>72915</v>
      </c>
    </row>
    <row r="35" spans="1:15" s="41" customFormat="1" ht="12.75">
      <c r="A35" s="262"/>
      <c r="B35" s="147" t="s">
        <v>25</v>
      </c>
      <c r="C35" s="81"/>
      <c r="D35" s="81"/>
      <c r="E35" s="81"/>
      <c r="F35" s="81"/>
      <c r="G35" s="81">
        <v>9179</v>
      </c>
      <c r="H35" s="81"/>
      <c r="I35" s="81"/>
      <c r="J35" s="81"/>
      <c r="K35" s="81"/>
      <c r="L35" s="81"/>
      <c r="M35" s="81"/>
      <c r="N35" s="81"/>
      <c r="O35" s="82">
        <f t="shared" si="2"/>
        <v>9179</v>
      </c>
    </row>
    <row r="36" spans="1:15" s="41" customFormat="1" ht="12.75">
      <c r="A36" s="262"/>
      <c r="B36" s="148" t="s">
        <v>24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>
        <f t="shared" si="2"/>
        <v>0</v>
      </c>
    </row>
    <row r="37" spans="1:15" s="41" customFormat="1" ht="22.5">
      <c r="A37" s="262"/>
      <c r="B37" s="148" t="s">
        <v>114</v>
      </c>
      <c r="C37" s="30">
        <v>5363</v>
      </c>
      <c r="D37" s="30">
        <v>4202</v>
      </c>
      <c r="E37" s="30">
        <v>4607</v>
      </c>
      <c r="F37" s="30">
        <v>4747</v>
      </c>
      <c r="G37" s="30">
        <v>9245</v>
      </c>
      <c r="H37" s="30">
        <v>3824</v>
      </c>
      <c r="I37" s="30">
        <v>4030</v>
      </c>
      <c r="J37" s="30">
        <v>8315</v>
      </c>
      <c r="K37" s="30">
        <v>3757</v>
      </c>
      <c r="L37" s="30">
        <v>4084</v>
      </c>
      <c r="M37" s="30">
        <v>4943</v>
      </c>
      <c r="N37" s="30">
        <v>4090</v>
      </c>
      <c r="O37" s="31">
        <f t="shared" si="2"/>
        <v>61207</v>
      </c>
    </row>
    <row r="38" spans="1:15" s="41" customFormat="1" ht="12.75">
      <c r="A38" s="262"/>
      <c r="B38" s="101" t="s">
        <v>64</v>
      </c>
      <c r="C38" s="190"/>
      <c r="D38" s="32"/>
      <c r="E38" s="32"/>
      <c r="F38" s="32"/>
      <c r="G38" s="32"/>
      <c r="H38" s="32"/>
      <c r="I38" s="32">
        <v>2529</v>
      </c>
      <c r="J38" s="32"/>
      <c r="K38" s="32"/>
      <c r="L38" s="32"/>
      <c r="M38" s="32"/>
      <c r="N38" s="32"/>
      <c r="O38" s="33"/>
    </row>
    <row r="39" spans="1:15" s="41" customFormat="1" ht="13.5" thickBot="1">
      <c r="A39" s="262"/>
      <c r="B39" s="149" t="s">
        <v>110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>
        <f t="shared" si="2"/>
        <v>0</v>
      </c>
    </row>
    <row r="40" spans="1:15" s="41" customFormat="1" ht="34.5" thickBot="1">
      <c r="A40" s="262"/>
      <c r="B40" s="150" t="s">
        <v>61</v>
      </c>
      <c r="C40" s="34">
        <f>SUM(C41:C55)</f>
        <v>11610</v>
      </c>
      <c r="D40" s="34">
        <f aca="true" t="shared" si="5" ref="D40:N40">SUM(D41:D55)</f>
        <v>6979</v>
      </c>
      <c r="E40" s="34">
        <f t="shared" si="5"/>
        <v>9775</v>
      </c>
      <c r="F40" s="34">
        <f t="shared" si="5"/>
        <v>1883</v>
      </c>
      <c r="G40" s="34">
        <f t="shared" si="5"/>
        <v>17285</v>
      </c>
      <c r="H40" s="34">
        <f t="shared" si="5"/>
        <v>7442</v>
      </c>
      <c r="I40" s="34">
        <f t="shared" si="5"/>
        <v>9412</v>
      </c>
      <c r="J40" s="34">
        <f t="shared" si="5"/>
        <v>7021</v>
      </c>
      <c r="K40" s="34">
        <f t="shared" si="5"/>
        <v>10361</v>
      </c>
      <c r="L40" s="34">
        <f t="shared" si="5"/>
        <v>16855</v>
      </c>
      <c r="M40" s="34">
        <f t="shared" si="5"/>
        <v>25284</v>
      </c>
      <c r="N40" s="34">
        <f t="shared" si="5"/>
        <v>17228</v>
      </c>
      <c r="O40" s="34">
        <f t="shared" si="2"/>
        <v>141135</v>
      </c>
    </row>
    <row r="41" spans="1:15" s="41" customFormat="1" ht="12.75">
      <c r="A41" s="262"/>
      <c r="B41" s="151" t="s">
        <v>104</v>
      </c>
      <c r="C41" s="81">
        <v>4014</v>
      </c>
      <c r="D41" s="81"/>
      <c r="E41" s="81">
        <v>2855</v>
      </c>
      <c r="F41" s="81">
        <v>1883</v>
      </c>
      <c r="G41" s="81"/>
      <c r="H41" s="81"/>
      <c r="I41" s="81">
        <v>3936</v>
      </c>
      <c r="J41" s="81">
        <v>2278</v>
      </c>
      <c r="K41" s="81">
        <v>3037</v>
      </c>
      <c r="L41" s="81">
        <v>2715</v>
      </c>
      <c r="M41" s="81">
        <v>2151</v>
      </c>
      <c r="N41" s="81">
        <v>2879</v>
      </c>
      <c r="O41" s="82">
        <f t="shared" si="2"/>
        <v>25748</v>
      </c>
    </row>
    <row r="42" spans="1:15" s="41" customFormat="1" ht="12.75">
      <c r="A42" s="262"/>
      <c r="B42" s="159" t="s">
        <v>173</v>
      </c>
      <c r="C42" s="81"/>
      <c r="D42" s="81"/>
      <c r="E42" s="81"/>
      <c r="F42" s="81"/>
      <c r="G42" s="81">
        <v>14490</v>
      </c>
      <c r="H42" s="81">
        <v>7442</v>
      </c>
      <c r="I42" s="81"/>
      <c r="J42" s="81"/>
      <c r="K42" s="81"/>
      <c r="L42" s="81"/>
      <c r="M42" s="81">
        <v>13001</v>
      </c>
      <c r="N42" s="81"/>
      <c r="O42" s="82"/>
    </row>
    <row r="43" spans="1:15" s="41" customFormat="1" ht="22.5">
      <c r="A43" s="262"/>
      <c r="B43" s="148" t="s">
        <v>107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>
        <f t="shared" si="2"/>
        <v>0</v>
      </c>
    </row>
    <row r="44" spans="1:15" s="41" customFormat="1" ht="12.75">
      <c r="A44" s="262"/>
      <c r="B44" s="148" t="s">
        <v>113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>
        <f t="shared" si="2"/>
        <v>0</v>
      </c>
    </row>
    <row r="45" spans="1:15" s="41" customFormat="1" ht="12.75">
      <c r="A45" s="262"/>
      <c r="B45" s="148" t="s">
        <v>22</v>
      </c>
      <c r="C45" s="30">
        <v>2681</v>
      </c>
      <c r="D45" s="30"/>
      <c r="E45" s="30">
        <v>2512</v>
      </c>
      <c r="F45" s="30"/>
      <c r="G45" s="30">
        <v>2795</v>
      </c>
      <c r="H45" s="30"/>
      <c r="I45" s="30"/>
      <c r="J45" s="30"/>
      <c r="K45" s="30"/>
      <c r="L45" s="30"/>
      <c r="M45" s="30"/>
      <c r="N45" s="30"/>
      <c r="O45" s="31">
        <f t="shared" si="2"/>
        <v>7988</v>
      </c>
    </row>
    <row r="46" spans="1:15" s="41" customFormat="1" ht="12.75">
      <c r="A46" s="262"/>
      <c r="B46" s="148" t="s">
        <v>74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>
        <f t="shared" si="2"/>
        <v>0</v>
      </c>
    </row>
    <row r="47" spans="1:15" s="41" customFormat="1" ht="12.75">
      <c r="A47" s="262"/>
      <c r="B47" s="148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>
        <f t="shared" si="2"/>
        <v>0</v>
      </c>
    </row>
    <row r="48" spans="1:15" s="41" customFormat="1" ht="12.75">
      <c r="A48" s="262"/>
      <c r="B48" s="148" t="s">
        <v>38</v>
      </c>
      <c r="C48" s="30">
        <v>2125</v>
      </c>
      <c r="D48" s="30">
        <v>2895</v>
      </c>
      <c r="E48" s="30"/>
      <c r="F48" s="30"/>
      <c r="G48" s="30"/>
      <c r="H48" s="30"/>
      <c r="I48" s="30">
        <v>3481</v>
      </c>
      <c r="J48" s="30">
        <v>2160</v>
      </c>
      <c r="K48" s="30"/>
      <c r="L48" s="30">
        <v>2362</v>
      </c>
      <c r="M48" s="30">
        <v>1878</v>
      </c>
      <c r="N48" s="30">
        <v>3585</v>
      </c>
      <c r="O48" s="31">
        <f t="shared" si="2"/>
        <v>18486</v>
      </c>
    </row>
    <row r="49" spans="1:15" s="41" customFormat="1" ht="12.75">
      <c r="A49" s="262"/>
      <c r="B49" s="148" t="s">
        <v>69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>
        <f t="shared" si="2"/>
        <v>0</v>
      </c>
    </row>
    <row r="50" spans="1:15" s="41" customFormat="1" ht="12.75">
      <c r="A50" s="262"/>
      <c r="B50" s="148" t="s">
        <v>78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>
        <f t="shared" si="2"/>
        <v>0</v>
      </c>
    </row>
    <row r="51" spans="1:15" s="41" customFormat="1" ht="22.5">
      <c r="A51" s="262"/>
      <c r="B51" s="148" t="s">
        <v>99</v>
      </c>
      <c r="C51" s="30">
        <v>2790</v>
      </c>
      <c r="D51" s="30">
        <v>4084</v>
      </c>
      <c r="E51" s="30">
        <v>4408</v>
      </c>
      <c r="F51" s="30"/>
      <c r="G51" s="30"/>
      <c r="H51" s="30"/>
      <c r="I51" s="30">
        <v>1995</v>
      </c>
      <c r="J51" s="30">
        <v>2583</v>
      </c>
      <c r="K51" s="30">
        <v>7324</v>
      </c>
      <c r="L51" s="30">
        <v>11778</v>
      </c>
      <c r="M51" s="30">
        <v>8254</v>
      </c>
      <c r="N51" s="30">
        <v>10764</v>
      </c>
      <c r="O51" s="31">
        <f t="shared" si="2"/>
        <v>53980</v>
      </c>
    </row>
    <row r="52" spans="1:15" s="41" customFormat="1" ht="12.75">
      <c r="A52" s="262"/>
      <c r="B52" s="148" t="s">
        <v>79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>
        <f t="shared" si="2"/>
        <v>0</v>
      </c>
    </row>
    <row r="53" spans="1:15" s="41" customFormat="1" ht="12.75">
      <c r="A53" s="262"/>
      <c r="B53" s="148" t="s">
        <v>106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>
        <f t="shared" si="2"/>
        <v>0</v>
      </c>
    </row>
    <row r="54" spans="1:15" s="41" customFormat="1" ht="12.75">
      <c r="A54" s="262"/>
      <c r="B54" s="148" t="s">
        <v>72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1">
        <f t="shared" si="2"/>
        <v>0</v>
      </c>
    </row>
    <row r="55" spans="1:15" s="41" customFormat="1" ht="13.5" thickBot="1">
      <c r="A55" s="262"/>
      <c r="B55" s="149" t="s">
        <v>97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3">
        <f t="shared" si="2"/>
        <v>0</v>
      </c>
    </row>
    <row r="56" spans="1:15" s="41" customFormat="1" ht="13.5" thickBot="1">
      <c r="A56" s="262"/>
      <c r="B56" s="152" t="s">
        <v>119</v>
      </c>
      <c r="C56" s="34">
        <f>SUM(C57:C89)</f>
        <v>62104</v>
      </c>
      <c r="D56" s="34">
        <f aca="true" t="shared" si="6" ref="D56:N56">SUM(D57:D89)</f>
        <v>58948</v>
      </c>
      <c r="E56" s="34">
        <f t="shared" si="6"/>
        <v>42342</v>
      </c>
      <c r="F56" s="34">
        <f t="shared" si="6"/>
        <v>39991</v>
      </c>
      <c r="G56" s="34">
        <f t="shared" si="6"/>
        <v>31299</v>
      </c>
      <c r="H56" s="34">
        <f t="shared" si="6"/>
        <v>36365</v>
      </c>
      <c r="I56" s="34">
        <f t="shared" si="6"/>
        <v>24123</v>
      </c>
      <c r="J56" s="34">
        <f t="shared" si="6"/>
        <v>34456</v>
      </c>
      <c r="K56" s="34">
        <f t="shared" si="6"/>
        <v>47327</v>
      </c>
      <c r="L56" s="34">
        <f t="shared" si="6"/>
        <v>40861</v>
      </c>
      <c r="M56" s="34">
        <f t="shared" si="6"/>
        <v>32617</v>
      </c>
      <c r="N56" s="34">
        <f t="shared" si="6"/>
        <v>33984</v>
      </c>
      <c r="O56" s="34">
        <f t="shared" si="2"/>
        <v>484417</v>
      </c>
    </row>
    <row r="57" spans="1:15" s="41" customFormat="1" ht="12.75">
      <c r="A57" s="262"/>
      <c r="B57" s="151" t="s">
        <v>28</v>
      </c>
      <c r="C57" s="81">
        <v>2691</v>
      </c>
      <c r="D57" s="81">
        <v>2850</v>
      </c>
      <c r="E57" s="81"/>
      <c r="F57" s="81">
        <v>3301</v>
      </c>
      <c r="G57" s="81"/>
      <c r="H57" s="81">
        <v>2540</v>
      </c>
      <c r="I57" s="81"/>
      <c r="J57" s="81">
        <v>2814</v>
      </c>
      <c r="K57" s="81"/>
      <c r="L57" s="81">
        <v>2327</v>
      </c>
      <c r="M57" s="81">
        <v>3156</v>
      </c>
      <c r="N57" s="81">
        <v>5017</v>
      </c>
      <c r="O57" s="82">
        <f t="shared" si="2"/>
        <v>24696</v>
      </c>
    </row>
    <row r="58" spans="1:15" s="41" customFormat="1" ht="12.75">
      <c r="A58" s="262"/>
      <c r="B58" s="148" t="s">
        <v>4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>
        <f t="shared" si="2"/>
        <v>0</v>
      </c>
    </row>
    <row r="59" spans="1:15" s="41" customFormat="1" ht="12.75">
      <c r="A59" s="262"/>
      <c r="B59" s="148" t="s">
        <v>27</v>
      </c>
      <c r="C59" s="30"/>
      <c r="D59" s="30"/>
      <c r="E59" s="30"/>
      <c r="F59" s="30"/>
      <c r="G59" s="30"/>
      <c r="H59" s="30"/>
      <c r="I59" s="30"/>
      <c r="J59" s="30"/>
      <c r="K59" s="30">
        <v>2126</v>
      </c>
      <c r="L59" s="30"/>
      <c r="M59" s="30"/>
      <c r="N59" s="30"/>
      <c r="O59" s="31">
        <f t="shared" si="2"/>
        <v>2126</v>
      </c>
    </row>
    <row r="60" spans="1:15" s="41" customFormat="1" ht="12.75">
      <c r="A60" s="262"/>
      <c r="B60" s="148" t="s">
        <v>31</v>
      </c>
      <c r="C60" s="30">
        <v>2776</v>
      </c>
      <c r="D60" s="30"/>
      <c r="E60" s="30">
        <v>6349</v>
      </c>
      <c r="F60" s="30"/>
      <c r="G60" s="30">
        <v>5290</v>
      </c>
      <c r="H60" s="30">
        <v>6011</v>
      </c>
      <c r="I60" s="30"/>
      <c r="J60" s="30">
        <v>3627</v>
      </c>
      <c r="K60" s="30">
        <v>4390</v>
      </c>
      <c r="L60" s="30">
        <v>2936</v>
      </c>
      <c r="M60" s="30">
        <v>3028</v>
      </c>
      <c r="N60" s="30">
        <v>2955</v>
      </c>
      <c r="O60" s="31">
        <f t="shared" si="2"/>
        <v>37362</v>
      </c>
    </row>
    <row r="61" spans="1:15" s="41" customFormat="1" ht="22.5">
      <c r="A61" s="262"/>
      <c r="B61" s="148" t="s">
        <v>96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>
        <f t="shared" si="2"/>
        <v>0</v>
      </c>
    </row>
    <row r="62" spans="1:15" s="41" customFormat="1" ht="12.75">
      <c r="A62" s="262"/>
      <c r="B62" s="148" t="s">
        <v>95</v>
      </c>
      <c r="C62" s="30"/>
      <c r="D62" s="30"/>
      <c r="E62" s="30"/>
      <c r="F62" s="30">
        <v>3706</v>
      </c>
      <c r="G62" s="30"/>
      <c r="H62" s="30">
        <v>4379</v>
      </c>
      <c r="I62" s="30">
        <v>2295</v>
      </c>
      <c r="J62" s="30"/>
      <c r="K62" s="30"/>
      <c r="L62" s="30"/>
      <c r="M62" s="30"/>
      <c r="N62" s="30"/>
      <c r="O62" s="31">
        <f t="shared" si="2"/>
        <v>10380</v>
      </c>
    </row>
    <row r="63" spans="1:15" s="41" customFormat="1" ht="12.75">
      <c r="A63" s="262"/>
      <c r="B63" s="148" t="s">
        <v>115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>
        <f t="shared" si="2"/>
        <v>0</v>
      </c>
    </row>
    <row r="64" spans="1:15" s="41" customFormat="1" ht="12.75">
      <c r="A64" s="262"/>
      <c r="B64" s="148" t="s">
        <v>32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>
        <f t="shared" si="2"/>
        <v>0</v>
      </c>
    </row>
    <row r="65" spans="1:15" s="41" customFormat="1" ht="12.75">
      <c r="A65" s="262"/>
      <c r="B65" s="148" t="s">
        <v>33</v>
      </c>
      <c r="C65" s="30"/>
      <c r="D65" s="30">
        <v>4998</v>
      </c>
      <c r="E65" s="30">
        <v>4169</v>
      </c>
      <c r="F65" s="30"/>
      <c r="G65" s="30">
        <v>2908</v>
      </c>
      <c r="H65" s="30">
        <v>3321</v>
      </c>
      <c r="I65" s="30">
        <v>7059</v>
      </c>
      <c r="J65" s="30"/>
      <c r="K65" s="30">
        <v>3322</v>
      </c>
      <c r="L65" s="30">
        <v>5346</v>
      </c>
      <c r="M65" s="30">
        <v>6173</v>
      </c>
      <c r="N65" s="30">
        <v>3142</v>
      </c>
      <c r="O65" s="31">
        <f t="shared" si="2"/>
        <v>40438</v>
      </c>
    </row>
    <row r="66" spans="1:15" s="41" customFormat="1" ht="12.75">
      <c r="A66" s="262"/>
      <c r="B66" s="148" t="s">
        <v>105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1">
        <f t="shared" si="2"/>
        <v>0</v>
      </c>
    </row>
    <row r="67" spans="1:15" s="41" customFormat="1" ht="12.75">
      <c r="A67" s="262"/>
      <c r="B67" s="148" t="s">
        <v>29</v>
      </c>
      <c r="C67" s="30">
        <v>5159</v>
      </c>
      <c r="D67" s="30">
        <v>5006</v>
      </c>
      <c r="E67" s="30">
        <v>4604</v>
      </c>
      <c r="F67" s="30">
        <v>10330</v>
      </c>
      <c r="G67" s="30">
        <v>4057</v>
      </c>
      <c r="H67" s="30">
        <v>4495</v>
      </c>
      <c r="I67" s="30">
        <v>3122</v>
      </c>
      <c r="J67" s="30">
        <v>5648</v>
      </c>
      <c r="K67" s="30">
        <v>4120</v>
      </c>
      <c r="L67" s="30">
        <v>4026</v>
      </c>
      <c r="M67" s="30">
        <v>3367</v>
      </c>
      <c r="N67" s="30">
        <v>4555</v>
      </c>
      <c r="O67" s="31">
        <f t="shared" si="2"/>
        <v>58489</v>
      </c>
    </row>
    <row r="68" spans="1:15" s="41" customFormat="1" ht="12.75">
      <c r="A68" s="262"/>
      <c r="B68" s="148" t="s">
        <v>37</v>
      </c>
      <c r="C68" s="30"/>
      <c r="D68" s="30"/>
      <c r="E68" s="30">
        <v>2477</v>
      </c>
      <c r="F68" s="30"/>
      <c r="G68" s="30">
        <v>2091</v>
      </c>
      <c r="H68" s="30"/>
      <c r="I68" s="30"/>
      <c r="J68" s="30"/>
      <c r="K68" s="30">
        <v>6674</v>
      </c>
      <c r="L68" s="30">
        <v>4469</v>
      </c>
      <c r="M68" s="30"/>
      <c r="N68" s="30">
        <v>3632</v>
      </c>
      <c r="O68" s="31">
        <f t="shared" si="2"/>
        <v>19343</v>
      </c>
    </row>
    <row r="69" spans="1:15" s="41" customFormat="1" ht="12.75">
      <c r="A69" s="262"/>
      <c r="B69" s="148" t="s">
        <v>111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>
        <f t="shared" si="2"/>
        <v>0</v>
      </c>
    </row>
    <row r="70" spans="1:15" s="41" customFormat="1" ht="12.75">
      <c r="A70" s="262"/>
      <c r="B70" s="148" t="s">
        <v>94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>
        <f t="shared" si="2"/>
        <v>0</v>
      </c>
    </row>
    <row r="71" spans="1:15" s="41" customFormat="1" ht="12.75">
      <c r="A71" s="262"/>
      <c r="B71" s="148" t="s">
        <v>30</v>
      </c>
      <c r="C71" s="30">
        <v>5587</v>
      </c>
      <c r="D71" s="30"/>
      <c r="E71" s="30"/>
      <c r="F71" s="30">
        <v>2959</v>
      </c>
      <c r="G71" s="30">
        <v>5001</v>
      </c>
      <c r="H71" s="30"/>
      <c r="I71" s="30"/>
      <c r="J71" s="30">
        <v>2141</v>
      </c>
      <c r="K71" s="30">
        <v>7467</v>
      </c>
      <c r="L71" s="30">
        <v>2260</v>
      </c>
      <c r="M71" s="30"/>
      <c r="N71" s="30">
        <v>3380</v>
      </c>
      <c r="O71" s="31">
        <f t="shared" si="2"/>
        <v>28795</v>
      </c>
    </row>
    <row r="72" spans="1:15" s="41" customFormat="1" ht="12.75">
      <c r="A72" s="262"/>
      <c r="B72" s="148" t="s">
        <v>82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>
        <f t="shared" si="2"/>
        <v>0</v>
      </c>
    </row>
    <row r="73" spans="1:15" s="41" customFormat="1" ht="12.75">
      <c r="A73" s="262"/>
      <c r="B73" s="148" t="s">
        <v>116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1">
        <f t="shared" si="2"/>
        <v>0</v>
      </c>
    </row>
    <row r="74" spans="1:15" s="41" customFormat="1" ht="12.75">
      <c r="A74" s="262"/>
      <c r="B74" s="148" t="s">
        <v>109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1">
        <f t="shared" si="2"/>
        <v>0</v>
      </c>
    </row>
    <row r="75" spans="1:15" s="41" customFormat="1" ht="12.75">
      <c r="A75" s="262"/>
      <c r="B75" s="148" t="s">
        <v>65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>
        <f t="shared" si="2"/>
        <v>0</v>
      </c>
    </row>
    <row r="76" spans="1:15" s="41" customFormat="1" ht="12.75">
      <c r="A76" s="262"/>
      <c r="B76" s="148" t="s">
        <v>112</v>
      </c>
      <c r="C76" s="30"/>
      <c r="D76" s="30"/>
      <c r="E76" s="30"/>
      <c r="F76" s="30"/>
      <c r="G76" s="30"/>
      <c r="H76" s="30"/>
      <c r="I76" s="30"/>
      <c r="J76" s="30">
        <v>3942</v>
      </c>
      <c r="K76" s="30"/>
      <c r="L76" s="30"/>
      <c r="M76" s="30"/>
      <c r="N76" s="30"/>
      <c r="O76" s="31">
        <f t="shared" si="2"/>
        <v>3942</v>
      </c>
    </row>
    <row r="77" spans="1:15" s="41" customFormat="1" ht="12.75">
      <c r="A77" s="262"/>
      <c r="B77" s="148" t="s">
        <v>67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>
        <f t="shared" si="2"/>
        <v>0</v>
      </c>
    </row>
    <row r="78" spans="1:15" s="41" customFormat="1" ht="12.75">
      <c r="A78" s="262"/>
      <c r="B78" s="148" t="s">
        <v>34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>
        <f t="shared" si="2"/>
        <v>0</v>
      </c>
    </row>
    <row r="79" spans="1:15" s="41" customFormat="1" ht="21.75" customHeight="1">
      <c r="A79" s="262"/>
      <c r="B79" s="148" t="s">
        <v>98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>
        <f t="shared" si="2"/>
        <v>0</v>
      </c>
    </row>
    <row r="80" spans="1:15" s="41" customFormat="1" ht="12.75">
      <c r="A80" s="262"/>
      <c r="B80" s="148" t="s">
        <v>68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>
        <f t="shared" si="2"/>
        <v>0</v>
      </c>
    </row>
    <row r="81" spans="1:15" s="41" customFormat="1" ht="22.5">
      <c r="A81" s="262"/>
      <c r="B81" s="148" t="s">
        <v>83</v>
      </c>
      <c r="C81" s="30">
        <v>1977</v>
      </c>
      <c r="D81" s="30">
        <v>4346</v>
      </c>
      <c r="E81" s="30"/>
      <c r="F81" s="30">
        <v>3172</v>
      </c>
      <c r="G81" s="30">
        <v>3593</v>
      </c>
      <c r="H81" s="30">
        <v>4875</v>
      </c>
      <c r="I81" s="30">
        <v>2705</v>
      </c>
      <c r="J81" s="30">
        <v>5097</v>
      </c>
      <c r="K81" s="30">
        <v>4470</v>
      </c>
      <c r="L81" s="30">
        <v>3349</v>
      </c>
      <c r="M81" s="30">
        <v>3865</v>
      </c>
      <c r="N81" s="30">
        <v>3062</v>
      </c>
      <c r="O81" s="31">
        <f t="shared" si="2"/>
        <v>40511</v>
      </c>
    </row>
    <row r="82" spans="1:15" s="41" customFormat="1" ht="12.75">
      <c r="A82" s="262"/>
      <c r="B82" s="148" t="s">
        <v>35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1">
        <f t="shared" si="2"/>
        <v>0</v>
      </c>
    </row>
    <row r="83" spans="1:15" s="41" customFormat="1" ht="12.75">
      <c r="A83" s="262"/>
      <c r="B83" s="148" t="s">
        <v>100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1">
        <f t="shared" si="2"/>
        <v>0</v>
      </c>
    </row>
    <row r="84" spans="1:15" s="41" customFormat="1" ht="12.75">
      <c r="A84" s="262"/>
      <c r="B84" s="148" t="s">
        <v>101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1">
        <f t="shared" si="2"/>
        <v>0</v>
      </c>
    </row>
    <row r="85" spans="1:15" s="41" customFormat="1" ht="12.75">
      <c r="A85" s="262"/>
      <c r="B85" s="148" t="s">
        <v>102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1">
        <f t="shared" si="2"/>
        <v>0</v>
      </c>
    </row>
    <row r="86" spans="1:15" s="41" customFormat="1" ht="12.75">
      <c r="A86" s="262"/>
      <c r="B86" s="148" t="s">
        <v>80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>
        <f t="shared" si="2"/>
        <v>0</v>
      </c>
    </row>
    <row r="87" spans="1:15" s="41" customFormat="1" ht="12.75">
      <c r="A87" s="262"/>
      <c r="B87" s="148" t="s">
        <v>36</v>
      </c>
      <c r="C87" s="30">
        <v>25286</v>
      </c>
      <c r="D87" s="30">
        <v>31321</v>
      </c>
      <c r="E87" s="30">
        <v>7087</v>
      </c>
      <c r="F87" s="30"/>
      <c r="G87" s="30"/>
      <c r="H87" s="30"/>
      <c r="I87" s="30"/>
      <c r="J87" s="30"/>
      <c r="K87" s="30"/>
      <c r="L87" s="30"/>
      <c r="M87" s="30"/>
      <c r="N87" s="30"/>
      <c r="O87" s="31">
        <f t="shared" si="2"/>
        <v>63694</v>
      </c>
    </row>
    <row r="88" spans="1:15" s="41" customFormat="1" ht="12.75">
      <c r="A88" s="262"/>
      <c r="B88" s="148" t="s">
        <v>23</v>
      </c>
      <c r="C88" s="30">
        <v>18628</v>
      </c>
      <c r="D88" s="30">
        <v>10427</v>
      </c>
      <c r="E88" s="30">
        <v>17656</v>
      </c>
      <c r="F88" s="30">
        <v>16523</v>
      </c>
      <c r="G88" s="30">
        <v>8359</v>
      </c>
      <c r="H88" s="30">
        <v>10744</v>
      </c>
      <c r="I88" s="30">
        <v>8942</v>
      </c>
      <c r="J88" s="30">
        <v>11187</v>
      </c>
      <c r="K88" s="30">
        <v>14758</v>
      </c>
      <c r="L88" s="30">
        <v>16148</v>
      </c>
      <c r="M88" s="30">
        <v>13028</v>
      </c>
      <c r="N88" s="30">
        <v>8241</v>
      </c>
      <c r="O88" s="31">
        <f t="shared" si="2"/>
        <v>154641</v>
      </c>
    </row>
    <row r="89" spans="1:15" s="41" customFormat="1" ht="13.5" thickBot="1">
      <c r="A89" s="262"/>
      <c r="B89" s="149" t="s">
        <v>50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3">
        <f t="shared" si="2"/>
        <v>0</v>
      </c>
    </row>
    <row r="90" spans="1:15" s="41" customFormat="1" ht="13.5" thickBot="1">
      <c r="A90" s="262"/>
      <c r="B90" s="141" t="s">
        <v>120</v>
      </c>
      <c r="C90" s="34">
        <f>SUM(C91)</f>
        <v>0</v>
      </c>
      <c r="D90" s="34">
        <f aca="true" t="shared" si="7" ref="D90:N90">SUM(D91)</f>
        <v>0</v>
      </c>
      <c r="E90" s="34">
        <f t="shared" si="7"/>
        <v>0</v>
      </c>
      <c r="F90" s="34">
        <f t="shared" si="7"/>
        <v>0</v>
      </c>
      <c r="G90" s="34">
        <f t="shared" si="7"/>
        <v>0</v>
      </c>
      <c r="H90" s="34">
        <f t="shared" si="7"/>
        <v>0</v>
      </c>
      <c r="I90" s="34">
        <f t="shared" si="7"/>
        <v>0</v>
      </c>
      <c r="J90" s="34">
        <f t="shared" si="7"/>
        <v>0</v>
      </c>
      <c r="K90" s="34">
        <f t="shared" si="7"/>
        <v>0</v>
      </c>
      <c r="L90" s="34">
        <f t="shared" si="7"/>
        <v>0</v>
      </c>
      <c r="M90" s="34">
        <f t="shared" si="7"/>
        <v>0</v>
      </c>
      <c r="N90" s="34">
        <f t="shared" si="7"/>
        <v>0</v>
      </c>
      <c r="O90" s="34">
        <f t="shared" si="2"/>
        <v>0</v>
      </c>
    </row>
    <row r="91" spans="1:15" s="41" customFormat="1" ht="13.5" thickBot="1">
      <c r="A91" s="263"/>
      <c r="B91" s="153" t="s">
        <v>26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36">
        <f>SUM(C91:N91)</f>
        <v>0</v>
      </c>
    </row>
  </sheetData>
  <sheetProtection/>
  <mergeCells count="2">
    <mergeCell ref="C5:O5"/>
    <mergeCell ref="A7:A9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7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1.7109375" style="41" customWidth="1"/>
    <col min="2" max="4" width="12.421875" style="132" customWidth="1"/>
    <col min="5" max="5" width="17.00390625" style="132" customWidth="1"/>
    <col min="6" max="7" width="12.421875" style="132" customWidth="1"/>
    <col min="8" max="8" width="12.421875" style="41" customWidth="1"/>
    <col min="9" max="9" width="18.8515625" style="133" customWidth="1"/>
    <col min="10" max="16384" width="9.140625" style="112" customWidth="1"/>
  </cols>
  <sheetData>
    <row r="1" spans="1:9" s="7" customFormat="1" ht="19.5" customHeight="1">
      <c r="A1" s="2" t="s">
        <v>308</v>
      </c>
      <c r="B1" s="107"/>
      <c r="C1" s="107"/>
      <c r="D1" s="110"/>
      <c r="E1" s="110"/>
      <c r="F1" s="110"/>
      <c r="G1" s="110"/>
      <c r="H1" s="1"/>
      <c r="I1" s="107"/>
    </row>
    <row r="2" spans="1:9" s="7" customFormat="1" ht="12.75">
      <c r="A2" s="8" t="s">
        <v>40</v>
      </c>
      <c r="B2" s="107"/>
      <c r="C2" s="107"/>
      <c r="D2" s="110"/>
      <c r="E2" s="110"/>
      <c r="F2" s="110"/>
      <c r="G2" s="110"/>
      <c r="H2" s="1"/>
      <c r="I2" s="107"/>
    </row>
    <row r="3" spans="1:5" s="1" customFormat="1" ht="12.75" customHeight="1">
      <c r="A3" s="1" t="s">
        <v>84</v>
      </c>
      <c r="B3" s="12"/>
      <c r="D3" s="3"/>
      <c r="E3" s="7"/>
    </row>
    <row r="4" spans="1:9" s="7" customFormat="1" ht="13.5" thickBot="1">
      <c r="A4" s="8"/>
      <c r="B4" s="107"/>
      <c r="C4" s="107"/>
      <c r="D4" s="110"/>
      <c r="E4" s="110"/>
      <c r="F4" s="110"/>
      <c r="G4" s="110"/>
      <c r="H4" s="1"/>
      <c r="I4" s="107"/>
    </row>
    <row r="5" spans="1:9" s="7" customFormat="1" ht="13.5" thickBot="1">
      <c r="A5" s="252">
        <v>2012</v>
      </c>
      <c r="B5" s="252"/>
      <c r="C5" s="252"/>
      <c r="D5" s="252"/>
      <c r="E5" s="252"/>
      <c r="F5" s="252"/>
      <c r="G5" s="252"/>
      <c r="H5" s="252"/>
      <c r="I5" s="252"/>
    </row>
    <row r="6" spans="1:9" s="7" customFormat="1" ht="13.5" thickBot="1">
      <c r="A6" s="252" t="s">
        <v>177</v>
      </c>
      <c r="B6" s="252"/>
      <c r="C6" s="252"/>
      <c r="D6" s="252"/>
      <c r="E6" s="252"/>
      <c r="F6" s="252"/>
      <c r="G6" s="252"/>
      <c r="H6" s="252"/>
      <c r="I6" s="252"/>
    </row>
    <row r="7" spans="1:9" ht="45.75" thickBot="1">
      <c r="A7" s="113" t="s">
        <v>176</v>
      </c>
      <c r="B7" s="111" t="s">
        <v>118</v>
      </c>
      <c r="C7" s="114" t="s">
        <v>119</v>
      </c>
      <c r="D7" s="111" t="s">
        <v>120</v>
      </c>
      <c r="E7" s="114" t="s">
        <v>61</v>
      </c>
      <c r="F7" s="115" t="s">
        <v>60</v>
      </c>
      <c r="G7" s="111" t="s">
        <v>59</v>
      </c>
      <c r="H7" s="116" t="s">
        <v>139</v>
      </c>
      <c r="I7" s="117" t="s">
        <v>178</v>
      </c>
    </row>
    <row r="8" spans="1:9" ht="25.5">
      <c r="A8" s="118" t="s">
        <v>43</v>
      </c>
      <c r="B8" s="119">
        <v>1469</v>
      </c>
      <c r="C8" s="119">
        <v>200</v>
      </c>
      <c r="D8" s="119">
        <v>68</v>
      </c>
      <c r="E8" s="119">
        <v>50</v>
      </c>
      <c r="F8" s="119">
        <v>267</v>
      </c>
      <c r="G8" s="119">
        <v>53</v>
      </c>
      <c r="H8" s="119">
        <v>0</v>
      </c>
      <c r="I8" s="120">
        <f>SUM(B8:H8)</f>
        <v>2107</v>
      </c>
    </row>
    <row r="9" spans="1:9" ht="25.5">
      <c r="A9" s="121" t="s">
        <v>44</v>
      </c>
      <c r="B9" s="122">
        <v>16192</v>
      </c>
      <c r="C9" s="122">
        <v>4320</v>
      </c>
      <c r="D9" s="122">
        <v>494</v>
      </c>
      <c r="E9" s="122">
        <v>642</v>
      </c>
      <c r="F9" s="122">
        <v>2994</v>
      </c>
      <c r="G9" s="122">
        <v>3444</v>
      </c>
      <c r="H9" s="123">
        <v>311</v>
      </c>
      <c r="I9" s="124">
        <f aca="true" t="shared" si="0" ref="I9:I25">SUM(B9:H9)</f>
        <v>28397</v>
      </c>
    </row>
    <row r="10" spans="1:9" ht="25.5">
      <c r="A10" s="121" t="s">
        <v>45</v>
      </c>
      <c r="B10" s="122">
        <v>1271</v>
      </c>
      <c r="C10" s="122">
        <v>281</v>
      </c>
      <c r="D10" s="122">
        <v>0</v>
      </c>
      <c r="E10" s="122">
        <v>63</v>
      </c>
      <c r="F10" s="122">
        <v>0</v>
      </c>
      <c r="G10" s="122">
        <v>155</v>
      </c>
      <c r="H10" s="123">
        <v>117</v>
      </c>
      <c r="I10" s="124">
        <f t="shared" si="0"/>
        <v>1887</v>
      </c>
    </row>
    <row r="11" spans="1:9" ht="38.25">
      <c r="A11" s="121" t="s">
        <v>46</v>
      </c>
      <c r="B11" s="122">
        <v>8058</v>
      </c>
      <c r="C11" s="122">
        <v>4318</v>
      </c>
      <c r="D11" s="122">
        <v>11</v>
      </c>
      <c r="E11" s="122">
        <v>189</v>
      </c>
      <c r="F11" s="122">
        <v>245</v>
      </c>
      <c r="G11" s="122">
        <v>1240</v>
      </c>
      <c r="H11" s="123">
        <v>48</v>
      </c>
      <c r="I11" s="124">
        <f t="shared" si="0"/>
        <v>14109</v>
      </c>
    </row>
    <row r="12" spans="1:9" ht="25.5">
      <c r="A12" s="121" t="s">
        <v>128</v>
      </c>
      <c r="B12" s="122">
        <v>4065</v>
      </c>
      <c r="C12" s="122">
        <v>1280</v>
      </c>
      <c r="D12" s="122">
        <v>13</v>
      </c>
      <c r="E12" s="122">
        <v>474</v>
      </c>
      <c r="F12" s="122">
        <v>493</v>
      </c>
      <c r="G12" s="122">
        <v>2151</v>
      </c>
      <c r="H12" s="123">
        <v>206</v>
      </c>
      <c r="I12" s="124">
        <f t="shared" si="0"/>
        <v>8682</v>
      </c>
    </row>
    <row r="13" spans="1:9" ht="38.25">
      <c r="A13" s="121" t="s">
        <v>48</v>
      </c>
      <c r="B13" s="122">
        <v>490</v>
      </c>
      <c r="C13" s="122">
        <v>413</v>
      </c>
      <c r="D13" s="122">
        <v>0</v>
      </c>
      <c r="E13" s="122">
        <v>432</v>
      </c>
      <c r="F13" s="122">
        <v>23</v>
      </c>
      <c r="G13" s="122">
        <v>57</v>
      </c>
      <c r="H13" s="123">
        <v>0</v>
      </c>
      <c r="I13" s="124">
        <f t="shared" si="0"/>
        <v>1415</v>
      </c>
    </row>
    <row r="14" spans="1:9" ht="25.5">
      <c r="A14" s="121" t="s">
        <v>49</v>
      </c>
      <c r="B14" s="122">
        <v>832</v>
      </c>
      <c r="C14" s="122">
        <v>4</v>
      </c>
      <c r="D14" s="122">
        <v>0</v>
      </c>
      <c r="E14" s="122">
        <v>0</v>
      </c>
      <c r="F14" s="122">
        <v>2</v>
      </c>
      <c r="G14" s="122">
        <v>86</v>
      </c>
      <c r="H14" s="123">
        <v>0</v>
      </c>
      <c r="I14" s="124">
        <f t="shared" si="0"/>
        <v>924</v>
      </c>
    </row>
    <row r="15" spans="1:9" ht="38.25">
      <c r="A15" s="121" t="s">
        <v>85</v>
      </c>
      <c r="B15" s="122">
        <v>7639</v>
      </c>
      <c r="C15" s="122">
        <v>1853</v>
      </c>
      <c r="D15" s="122">
        <v>82</v>
      </c>
      <c r="E15" s="122">
        <v>377</v>
      </c>
      <c r="F15" s="122">
        <v>34</v>
      </c>
      <c r="G15" s="122">
        <v>1864</v>
      </c>
      <c r="H15" s="123">
        <v>5</v>
      </c>
      <c r="I15" s="124">
        <f t="shared" si="0"/>
        <v>11854</v>
      </c>
    </row>
    <row r="16" spans="1:9" ht="25.5">
      <c r="A16" s="121" t="s">
        <v>86</v>
      </c>
      <c r="B16" s="122">
        <v>4291</v>
      </c>
      <c r="C16" s="122">
        <v>2315</v>
      </c>
      <c r="D16" s="122">
        <v>28</v>
      </c>
      <c r="E16" s="122">
        <v>258</v>
      </c>
      <c r="F16" s="122">
        <v>563</v>
      </c>
      <c r="G16" s="122">
        <v>489</v>
      </c>
      <c r="H16" s="123">
        <v>65</v>
      </c>
      <c r="I16" s="124">
        <f t="shared" si="0"/>
        <v>8009</v>
      </c>
    </row>
    <row r="17" spans="1:9" ht="38.25">
      <c r="A17" s="121" t="s">
        <v>129</v>
      </c>
      <c r="B17" s="122">
        <v>931</v>
      </c>
      <c r="C17" s="122">
        <v>49</v>
      </c>
      <c r="D17" s="122">
        <v>0</v>
      </c>
      <c r="E17" s="122">
        <v>3</v>
      </c>
      <c r="F17" s="122">
        <v>0</v>
      </c>
      <c r="G17" s="122">
        <v>37</v>
      </c>
      <c r="H17" s="123">
        <v>0</v>
      </c>
      <c r="I17" s="124">
        <f t="shared" si="0"/>
        <v>1020</v>
      </c>
    </row>
    <row r="18" spans="1:9" ht="38.25">
      <c r="A18" s="121" t="s">
        <v>130</v>
      </c>
      <c r="B18" s="122">
        <v>1746</v>
      </c>
      <c r="C18" s="122">
        <v>385</v>
      </c>
      <c r="D18" s="122">
        <v>4</v>
      </c>
      <c r="E18" s="122">
        <v>12</v>
      </c>
      <c r="F18" s="122">
        <v>31</v>
      </c>
      <c r="G18" s="122">
        <v>374</v>
      </c>
      <c r="H18" s="123">
        <v>0</v>
      </c>
      <c r="I18" s="124">
        <f t="shared" si="0"/>
        <v>2552</v>
      </c>
    </row>
    <row r="19" spans="1:9" ht="63.75">
      <c r="A19" s="121" t="s">
        <v>141</v>
      </c>
      <c r="B19" s="125">
        <v>6513</v>
      </c>
      <c r="C19" s="125">
        <v>26151</v>
      </c>
      <c r="D19" s="125">
        <v>0</v>
      </c>
      <c r="E19" s="125">
        <v>62</v>
      </c>
      <c r="F19" s="125">
        <v>1532</v>
      </c>
      <c r="G19" s="125">
        <v>36575</v>
      </c>
      <c r="H19" s="126">
        <v>6</v>
      </c>
      <c r="I19" s="124">
        <f t="shared" si="0"/>
        <v>70839</v>
      </c>
    </row>
    <row r="20" spans="1:9" ht="38.25">
      <c r="A20" s="58" t="s">
        <v>87</v>
      </c>
      <c r="B20" s="122">
        <v>3340</v>
      </c>
      <c r="C20" s="122">
        <v>7011</v>
      </c>
      <c r="D20" s="122">
        <v>65</v>
      </c>
      <c r="E20" s="122">
        <v>29593</v>
      </c>
      <c r="F20" s="122">
        <v>39</v>
      </c>
      <c r="G20" s="122">
        <v>3545</v>
      </c>
      <c r="H20" s="122">
        <v>33</v>
      </c>
      <c r="I20" s="124">
        <f t="shared" si="0"/>
        <v>43626</v>
      </c>
    </row>
    <row r="21" spans="1:9" ht="51">
      <c r="A21" s="121" t="s">
        <v>123</v>
      </c>
      <c r="B21" s="125">
        <v>19643</v>
      </c>
      <c r="C21" s="125">
        <v>3082</v>
      </c>
      <c r="D21" s="125">
        <v>216</v>
      </c>
      <c r="E21" s="125">
        <v>2501</v>
      </c>
      <c r="F21" s="125">
        <v>678</v>
      </c>
      <c r="G21" s="125">
        <v>7407</v>
      </c>
      <c r="H21" s="126">
        <v>345</v>
      </c>
      <c r="I21" s="124">
        <f t="shared" si="0"/>
        <v>33872</v>
      </c>
    </row>
    <row r="22" spans="1:9" ht="25.5">
      <c r="A22" s="121" t="s">
        <v>89</v>
      </c>
      <c r="B22" s="122">
        <v>1169</v>
      </c>
      <c r="C22" s="122">
        <v>164</v>
      </c>
      <c r="D22" s="122">
        <v>52</v>
      </c>
      <c r="E22" s="122">
        <v>316</v>
      </c>
      <c r="F22" s="122">
        <v>42</v>
      </c>
      <c r="G22" s="122">
        <v>591</v>
      </c>
      <c r="H22" s="123">
        <v>34</v>
      </c>
      <c r="I22" s="124">
        <f t="shared" si="0"/>
        <v>2368</v>
      </c>
    </row>
    <row r="23" spans="1:9" ht="38.25">
      <c r="A23" s="121" t="s">
        <v>90</v>
      </c>
      <c r="B23" s="125">
        <v>470</v>
      </c>
      <c r="C23" s="125">
        <v>437</v>
      </c>
      <c r="D23" s="125">
        <v>0</v>
      </c>
      <c r="E23" s="125">
        <v>44</v>
      </c>
      <c r="F23" s="125">
        <v>87</v>
      </c>
      <c r="G23" s="125">
        <v>34</v>
      </c>
      <c r="H23" s="126">
        <v>71</v>
      </c>
      <c r="I23" s="124">
        <f t="shared" si="0"/>
        <v>1143</v>
      </c>
    </row>
    <row r="24" spans="1:9" ht="22.5">
      <c r="A24" s="56" t="s">
        <v>91</v>
      </c>
      <c r="B24" s="125">
        <v>25</v>
      </c>
      <c r="C24" s="125">
        <v>0</v>
      </c>
      <c r="D24" s="125">
        <v>0</v>
      </c>
      <c r="E24" s="125">
        <v>0</v>
      </c>
      <c r="F24" s="125">
        <v>0</v>
      </c>
      <c r="G24" s="125">
        <v>2</v>
      </c>
      <c r="H24" s="125">
        <v>0</v>
      </c>
      <c r="I24" s="124">
        <f t="shared" si="0"/>
        <v>27</v>
      </c>
    </row>
    <row r="25" spans="1:9" ht="39" thickBot="1">
      <c r="A25" s="127" t="s">
        <v>92</v>
      </c>
      <c r="B25" s="128">
        <v>4197</v>
      </c>
      <c r="C25" s="128">
        <v>360</v>
      </c>
      <c r="D25" s="128">
        <v>63</v>
      </c>
      <c r="E25" s="128">
        <v>119</v>
      </c>
      <c r="F25" s="128">
        <v>345</v>
      </c>
      <c r="G25" s="128">
        <v>831</v>
      </c>
      <c r="H25" s="129">
        <v>7</v>
      </c>
      <c r="I25" s="124">
        <f t="shared" si="0"/>
        <v>5922</v>
      </c>
    </row>
    <row r="26" spans="1:9" ht="26.25" thickBot="1">
      <c r="A26" s="59" t="s">
        <v>178</v>
      </c>
      <c r="B26" s="130">
        <f>SUM(B8:B25)</f>
        <v>82341</v>
      </c>
      <c r="C26" s="130">
        <f aca="true" t="shared" si="1" ref="C26:H26">SUM(C8:C25)</f>
        <v>52623</v>
      </c>
      <c r="D26" s="130">
        <f t="shared" si="1"/>
        <v>1096</v>
      </c>
      <c r="E26" s="130">
        <f t="shared" si="1"/>
        <v>35135</v>
      </c>
      <c r="F26" s="130">
        <f t="shared" si="1"/>
        <v>7375</v>
      </c>
      <c r="G26" s="130">
        <f t="shared" si="1"/>
        <v>58935</v>
      </c>
      <c r="H26" s="130">
        <f t="shared" si="1"/>
        <v>1248</v>
      </c>
      <c r="I26" s="130">
        <f>SUM(I8:I25)</f>
        <v>238753</v>
      </c>
    </row>
    <row r="27" spans="1:9" s="7" customFormat="1" ht="13.5" thickBot="1">
      <c r="A27" s="252" t="s">
        <v>163</v>
      </c>
      <c r="B27" s="252"/>
      <c r="C27" s="252"/>
      <c r="D27" s="252"/>
      <c r="E27" s="252"/>
      <c r="F27" s="252"/>
      <c r="G27" s="252"/>
      <c r="H27" s="252"/>
      <c r="I27" s="252"/>
    </row>
    <row r="28" spans="1:9" ht="45.75" thickBot="1">
      <c r="A28" s="113" t="s">
        <v>176</v>
      </c>
      <c r="B28" s="111" t="s">
        <v>118</v>
      </c>
      <c r="C28" s="114" t="s">
        <v>119</v>
      </c>
      <c r="D28" s="111" t="s">
        <v>120</v>
      </c>
      <c r="E28" s="114" t="s">
        <v>61</v>
      </c>
      <c r="F28" s="115" t="s">
        <v>60</v>
      </c>
      <c r="G28" s="111" t="s">
        <v>59</v>
      </c>
      <c r="H28" s="116" t="s">
        <v>139</v>
      </c>
      <c r="I28" s="117" t="s">
        <v>179</v>
      </c>
    </row>
    <row r="29" spans="1:9" ht="25.5">
      <c r="A29" s="118" t="s">
        <v>43</v>
      </c>
      <c r="B29" s="119">
        <v>1122</v>
      </c>
      <c r="C29" s="119">
        <v>210</v>
      </c>
      <c r="D29" s="119">
        <v>52</v>
      </c>
      <c r="E29" s="119">
        <v>11</v>
      </c>
      <c r="F29" s="119">
        <v>400</v>
      </c>
      <c r="G29" s="119">
        <v>110</v>
      </c>
      <c r="H29" s="119">
        <v>25</v>
      </c>
      <c r="I29" s="120">
        <f>SUM(B29:H29)</f>
        <v>1930</v>
      </c>
    </row>
    <row r="30" spans="1:9" ht="25.5">
      <c r="A30" s="121" t="s">
        <v>44</v>
      </c>
      <c r="B30" s="122">
        <v>19185</v>
      </c>
      <c r="C30" s="122">
        <v>4564</v>
      </c>
      <c r="D30" s="122">
        <v>672</v>
      </c>
      <c r="E30" s="122">
        <v>220</v>
      </c>
      <c r="F30" s="122">
        <v>3176</v>
      </c>
      <c r="G30" s="122">
        <v>4562</v>
      </c>
      <c r="H30" s="123">
        <v>322</v>
      </c>
      <c r="I30" s="124">
        <f aca="true" t="shared" si="2" ref="I30:I45">SUM(B30:H30)</f>
        <v>32701</v>
      </c>
    </row>
    <row r="31" spans="1:9" ht="25.5">
      <c r="A31" s="121" t="s">
        <v>45</v>
      </c>
      <c r="B31" s="122">
        <v>772</v>
      </c>
      <c r="C31" s="122">
        <v>860</v>
      </c>
      <c r="D31" s="122">
        <v>0</v>
      </c>
      <c r="E31" s="122">
        <v>138</v>
      </c>
      <c r="F31" s="122">
        <v>2</v>
      </c>
      <c r="G31" s="122">
        <v>202</v>
      </c>
      <c r="H31" s="123">
        <v>301</v>
      </c>
      <c r="I31" s="124">
        <f t="shared" si="2"/>
        <v>2275</v>
      </c>
    </row>
    <row r="32" spans="1:9" ht="38.25">
      <c r="A32" s="121" t="s">
        <v>46</v>
      </c>
      <c r="B32" s="122">
        <v>12407</v>
      </c>
      <c r="C32" s="122">
        <v>6826</v>
      </c>
      <c r="D32" s="122">
        <v>60</v>
      </c>
      <c r="E32" s="122">
        <v>278</v>
      </c>
      <c r="F32" s="122">
        <v>205</v>
      </c>
      <c r="G32" s="122">
        <v>1761</v>
      </c>
      <c r="H32" s="123">
        <v>140</v>
      </c>
      <c r="I32" s="124">
        <f t="shared" si="2"/>
        <v>21677</v>
      </c>
    </row>
    <row r="33" spans="1:9" ht="25.5">
      <c r="A33" s="121" t="s">
        <v>128</v>
      </c>
      <c r="B33" s="122">
        <v>6934</v>
      </c>
      <c r="C33" s="122">
        <v>1361</v>
      </c>
      <c r="D33" s="122">
        <v>4</v>
      </c>
      <c r="E33" s="122">
        <v>223</v>
      </c>
      <c r="F33" s="122">
        <v>925</v>
      </c>
      <c r="G33" s="122">
        <v>3045</v>
      </c>
      <c r="H33" s="123">
        <v>141</v>
      </c>
      <c r="I33" s="124">
        <f t="shared" si="2"/>
        <v>12633</v>
      </c>
    </row>
    <row r="34" spans="1:9" ht="38.25">
      <c r="A34" s="121" t="s">
        <v>48</v>
      </c>
      <c r="B34" s="122">
        <v>384</v>
      </c>
      <c r="C34" s="122">
        <v>173</v>
      </c>
      <c r="D34" s="122">
        <v>0</v>
      </c>
      <c r="E34" s="122">
        <v>194</v>
      </c>
      <c r="F34" s="122">
        <v>3</v>
      </c>
      <c r="G34" s="122">
        <v>42</v>
      </c>
      <c r="H34" s="123">
        <v>0</v>
      </c>
      <c r="I34" s="124">
        <f t="shared" si="2"/>
        <v>796</v>
      </c>
    </row>
    <row r="35" spans="1:9" ht="25.5">
      <c r="A35" s="121" t="s">
        <v>49</v>
      </c>
      <c r="B35" s="122">
        <v>1096</v>
      </c>
      <c r="C35" s="122">
        <v>87</v>
      </c>
      <c r="D35" s="122">
        <v>4</v>
      </c>
      <c r="E35" s="122">
        <v>0</v>
      </c>
      <c r="F35" s="122">
        <v>5</v>
      </c>
      <c r="G35" s="122">
        <v>260</v>
      </c>
      <c r="H35" s="123">
        <v>0</v>
      </c>
      <c r="I35" s="124">
        <f t="shared" si="2"/>
        <v>1452</v>
      </c>
    </row>
    <row r="36" spans="1:9" ht="38.25">
      <c r="A36" s="121" t="s">
        <v>85</v>
      </c>
      <c r="B36" s="122">
        <v>8735</v>
      </c>
      <c r="C36" s="122">
        <v>1519</v>
      </c>
      <c r="D36" s="122">
        <v>21</v>
      </c>
      <c r="E36" s="122">
        <v>228</v>
      </c>
      <c r="F36" s="122">
        <v>88</v>
      </c>
      <c r="G36" s="122">
        <v>1028</v>
      </c>
      <c r="H36" s="123">
        <v>19</v>
      </c>
      <c r="I36" s="124">
        <f t="shared" si="2"/>
        <v>11638</v>
      </c>
    </row>
    <row r="37" spans="1:9" ht="25.5">
      <c r="A37" s="121" t="s">
        <v>86</v>
      </c>
      <c r="B37" s="122">
        <v>5668</v>
      </c>
      <c r="C37" s="122">
        <v>1735</v>
      </c>
      <c r="D37" s="122">
        <v>23</v>
      </c>
      <c r="E37" s="122">
        <v>256</v>
      </c>
      <c r="F37" s="122">
        <v>302</v>
      </c>
      <c r="G37" s="122">
        <v>771</v>
      </c>
      <c r="H37" s="123">
        <v>120</v>
      </c>
      <c r="I37" s="124">
        <f t="shared" si="2"/>
        <v>8875</v>
      </c>
    </row>
    <row r="38" spans="1:9" ht="38.25">
      <c r="A38" s="121" t="s">
        <v>129</v>
      </c>
      <c r="B38" s="122">
        <v>1147</v>
      </c>
      <c r="C38" s="122">
        <v>70</v>
      </c>
      <c r="D38" s="122">
        <v>6</v>
      </c>
      <c r="E38" s="122">
        <v>3</v>
      </c>
      <c r="F38" s="122">
        <v>59</v>
      </c>
      <c r="G38" s="122">
        <v>127</v>
      </c>
      <c r="H38" s="123">
        <v>0</v>
      </c>
      <c r="I38" s="124">
        <f t="shared" si="2"/>
        <v>1412</v>
      </c>
    </row>
    <row r="39" spans="1:9" ht="38.25">
      <c r="A39" s="121" t="s">
        <v>130</v>
      </c>
      <c r="B39" s="122">
        <v>2700</v>
      </c>
      <c r="C39" s="122">
        <v>467</v>
      </c>
      <c r="D39" s="122">
        <v>15</v>
      </c>
      <c r="E39" s="122">
        <v>52</v>
      </c>
      <c r="F39" s="122">
        <v>29</v>
      </c>
      <c r="G39" s="122">
        <v>443</v>
      </c>
      <c r="H39" s="123">
        <v>6</v>
      </c>
      <c r="I39" s="124">
        <f t="shared" si="2"/>
        <v>3712</v>
      </c>
    </row>
    <row r="40" spans="1:9" ht="63.75">
      <c r="A40" s="121" t="s">
        <v>141</v>
      </c>
      <c r="B40" s="125">
        <v>9038</v>
      </c>
      <c r="C40" s="125">
        <v>33598</v>
      </c>
      <c r="D40" s="125">
        <v>0</v>
      </c>
      <c r="E40" s="125">
        <v>459</v>
      </c>
      <c r="F40" s="125">
        <v>494</v>
      </c>
      <c r="G40" s="125">
        <v>61464</v>
      </c>
      <c r="H40" s="126">
        <v>21</v>
      </c>
      <c r="I40" s="124">
        <f t="shared" si="2"/>
        <v>105074</v>
      </c>
    </row>
    <row r="41" spans="1:9" ht="38.25">
      <c r="A41" s="58" t="s">
        <v>87</v>
      </c>
      <c r="B41" s="122">
        <v>5882</v>
      </c>
      <c r="C41" s="122">
        <v>6447</v>
      </c>
      <c r="D41" s="122">
        <v>62</v>
      </c>
      <c r="E41" s="122">
        <v>19625</v>
      </c>
      <c r="F41" s="122">
        <v>103</v>
      </c>
      <c r="G41" s="122">
        <v>4404</v>
      </c>
      <c r="H41" s="122">
        <v>16</v>
      </c>
      <c r="I41" s="124">
        <f t="shared" si="2"/>
        <v>36539</v>
      </c>
    </row>
    <row r="42" spans="1:9" ht="51">
      <c r="A42" s="121" t="s">
        <v>123</v>
      </c>
      <c r="B42" s="125">
        <v>22069</v>
      </c>
      <c r="C42" s="125">
        <v>2259</v>
      </c>
      <c r="D42" s="125">
        <v>108</v>
      </c>
      <c r="E42" s="125">
        <v>513</v>
      </c>
      <c r="F42" s="125">
        <v>281</v>
      </c>
      <c r="G42" s="125">
        <v>10462</v>
      </c>
      <c r="H42" s="126">
        <v>330</v>
      </c>
      <c r="I42" s="124">
        <f t="shared" si="2"/>
        <v>36022</v>
      </c>
    </row>
    <row r="43" spans="1:9" ht="25.5">
      <c r="A43" s="121" t="s">
        <v>89</v>
      </c>
      <c r="B43" s="122">
        <v>2303</v>
      </c>
      <c r="C43" s="122">
        <v>178</v>
      </c>
      <c r="D43" s="122">
        <v>0</v>
      </c>
      <c r="E43" s="122">
        <v>56</v>
      </c>
      <c r="F43" s="122">
        <v>2</v>
      </c>
      <c r="G43" s="122">
        <v>898</v>
      </c>
      <c r="H43" s="123">
        <v>12</v>
      </c>
      <c r="I43" s="124">
        <f t="shared" si="2"/>
        <v>3449</v>
      </c>
    </row>
    <row r="44" spans="1:9" ht="38.25">
      <c r="A44" s="121" t="s">
        <v>90</v>
      </c>
      <c r="B44" s="125">
        <v>605</v>
      </c>
      <c r="C44" s="125">
        <v>358</v>
      </c>
      <c r="D44" s="125">
        <v>0</v>
      </c>
      <c r="E44" s="125">
        <v>450</v>
      </c>
      <c r="F44" s="125">
        <v>40</v>
      </c>
      <c r="G44" s="125">
        <v>187</v>
      </c>
      <c r="H44" s="126">
        <v>83</v>
      </c>
      <c r="I44" s="124">
        <f t="shared" si="2"/>
        <v>1723</v>
      </c>
    </row>
    <row r="45" spans="1:9" ht="22.5">
      <c r="A45" s="56" t="s">
        <v>91</v>
      </c>
      <c r="B45" s="125">
        <v>0</v>
      </c>
      <c r="C45" s="125">
        <v>0</v>
      </c>
      <c r="D45" s="125">
        <v>0</v>
      </c>
      <c r="E45" s="125">
        <v>0</v>
      </c>
      <c r="F45" s="125">
        <v>0</v>
      </c>
      <c r="G45" s="125">
        <v>1</v>
      </c>
      <c r="H45" s="125">
        <v>0</v>
      </c>
      <c r="I45" s="124">
        <f t="shared" si="2"/>
        <v>1</v>
      </c>
    </row>
    <row r="46" spans="1:9" ht="39" thickBot="1">
      <c r="A46" s="127" t="s">
        <v>92</v>
      </c>
      <c r="B46" s="128">
        <v>4621</v>
      </c>
      <c r="C46" s="128">
        <v>623</v>
      </c>
      <c r="D46" s="128">
        <v>12</v>
      </c>
      <c r="E46" s="128">
        <v>25</v>
      </c>
      <c r="F46" s="128">
        <v>74</v>
      </c>
      <c r="G46" s="128">
        <v>1104</v>
      </c>
      <c r="H46" s="129">
        <v>0</v>
      </c>
      <c r="I46" s="124">
        <f>SUM(B46:H46)</f>
        <v>6459</v>
      </c>
    </row>
    <row r="47" spans="1:9" ht="26.25" thickBot="1">
      <c r="A47" s="59" t="s">
        <v>179</v>
      </c>
      <c r="B47" s="130">
        <f aca="true" t="shared" si="3" ref="B47:I47">SUM(B29:B46)</f>
        <v>104668</v>
      </c>
      <c r="C47" s="130">
        <f t="shared" si="3"/>
        <v>61335</v>
      </c>
      <c r="D47" s="130">
        <f t="shared" si="3"/>
        <v>1039</v>
      </c>
      <c r="E47" s="130">
        <f t="shared" si="3"/>
        <v>22731</v>
      </c>
      <c r="F47" s="130">
        <f t="shared" si="3"/>
        <v>6188</v>
      </c>
      <c r="G47" s="130">
        <f t="shared" si="3"/>
        <v>90871</v>
      </c>
      <c r="H47" s="130">
        <f t="shared" si="3"/>
        <v>1536</v>
      </c>
      <c r="I47" s="130">
        <f t="shared" si="3"/>
        <v>288368</v>
      </c>
    </row>
    <row r="48" spans="1:9" s="7" customFormat="1" ht="13.5" thickBot="1">
      <c r="A48" s="252" t="s">
        <v>164</v>
      </c>
      <c r="B48" s="252"/>
      <c r="C48" s="252"/>
      <c r="D48" s="252"/>
      <c r="E48" s="252"/>
      <c r="F48" s="252"/>
      <c r="G48" s="252"/>
      <c r="H48" s="252"/>
      <c r="I48" s="252"/>
    </row>
    <row r="49" spans="1:9" ht="45.75" thickBot="1">
      <c r="A49" s="113" t="s">
        <v>176</v>
      </c>
      <c r="B49" s="111" t="s">
        <v>118</v>
      </c>
      <c r="C49" s="114" t="s">
        <v>119</v>
      </c>
      <c r="D49" s="111" t="s">
        <v>120</v>
      </c>
      <c r="E49" s="114" t="s">
        <v>61</v>
      </c>
      <c r="F49" s="115" t="s">
        <v>60</v>
      </c>
      <c r="G49" s="111" t="s">
        <v>59</v>
      </c>
      <c r="H49" s="116" t="s">
        <v>139</v>
      </c>
      <c r="I49" s="117" t="s">
        <v>180</v>
      </c>
    </row>
    <row r="50" spans="1:9" ht="25.5">
      <c r="A50" s="118" t="s">
        <v>43</v>
      </c>
      <c r="B50" s="119">
        <v>1619</v>
      </c>
      <c r="C50" s="119">
        <v>130</v>
      </c>
      <c r="D50" s="119">
        <v>29</v>
      </c>
      <c r="E50" s="119">
        <v>8</v>
      </c>
      <c r="F50" s="119">
        <v>570</v>
      </c>
      <c r="G50" s="119">
        <v>121</v>
      </c>
      <c r="H50" s="119">
        <v>6</v>
      </c>
      <c r="I50" s="120">
        <f>SUM(B50:H50)</f>
        <v>2483</v>
      </c>
    </row>
    <row r="51" spans="1:9" ht="25.5">
      <c r="A51" s="121" t="s">
        <v>44</v>
      </c>
      <c r="B51" s="122">
        <v>21084</v>
      </c>
      <c r="C51" s="122">
        <v>6982</v>
      </c>
      <c r="D51" s="122">
        <v>619</v>
      </c>
      <c r="E51" s="122">
        <v>291</v>
      </c>
      <c r="F51" s="122">
        <v>3787</v>
      </c>
      <c r="G51" s="122">
        <v>2977</v>
      </c>
      <c r="H51" s="123">
        <v>392</v>
      </c>
      <c r="I51" s="124">
        <f aca="true" t="shared" si="4" ref="I51:I67">SUM(B51:H51)</f>
        <v>36132</v>
      </c>
    </row>
    <row r="52" spans="1:9" ht="25.5">
      <c r="A52" s="121" t="s">
        <v>45</v>
      </c>
      <c r="B52" s="122">
        <v>1609</v>
      </c>
      <c r="C52" s="122">
        <v>928</v>
      </c>
      <c r="D52" s="122">
        <v>0</v>
      </c>
      <c r="E52" s="122">
        <v>0</v>
      </c>
      <c r="F52" s="122">
        <v>1</v>
      </c>
      <c r="G52" s="122">
        <v>141</v>
      </c>
      <c r="H52" s="123">
        <v>347</v>
      </c>
      <c r="I52" s="124">
        <f t="shared" si="4"/>
        <v>3026</v>
      </c>
    </row>
    <row r="53" spans="1:9" ht="38.25">
      <c r="A53" s="121" t="s">
        <v>46</v>
      </c>
      <c r="B53" s="122">
        <v>19991</v>
      </c>
      <c r="C53" s="122">
        <v>3637</v>
      </c>
      <c r="D53" s="122">
        <v>37</v>
      </c>
      <c r="E53" s="122">
        <v>2359</v>
      </c>
      <c r="F53" s="122">
        <v>204</v>
      </c>
      <c r="G53" s="122">
        <v>1892</v>
      </c>
      <c r="H53" s="123">
        <v>27</v>
      </c>
      <c r="I53" s="124">
        <f t="shared" si="4"/>
        <v>28147</v>
      </c>
    </row>
    <row r="54" spans="1:9" ht="25.5">
      <c r="A54" s="121" t="s">
        <v>128</v>
      </c>
      <c r="B54" s="122">
        <v>7619</v>
      </c>
      <c r="C54" s="122">
        <v>1633</v>
      </c>
      <c r="D54" s="122">
        <v>24</v>
      </c>
      <c r="E54" s="122">
        <v>477</v>
      </c>
      <c r="F54" s="122">
        <v>825</v>
      </c>
      <c r="G54" s="122">
        <v>2921</v>
      </c>
      <c r="H54" s="123">
        <v>229</v>
      </c>
      <c r="I54" s="124">
        <f t="shared" si="4"/>
        <v>13728</v>
      </c>
    </row>
    <row r="55" spans="1:9" ht="38.25">
      <c r="A55" s="121" t="s">
        <v>48</v>
      </c>
      <c r="B55" s="122">
        <v>567</v>
      </c>
      <c r="C55" s="122">
        <v>528</v>
      </c>
      <c r="D55" s="122">
        <v>0</v>
      </c>
      <c r="E55" s="122">
        <v>382</v>
      </c>
      <c r="F55" s="122">
        <v>3</v>
      </c>
      <c r="G55" s="122">
        <v>13</v>
      </c>
      <c r="H55" s="123">
        <v>2</v>
      </c>
      <c r="I55" s="124">
        <f t="shared" si="4"/>
        <v>1495</v>
      </c>
    </row>
    <row r="56" spans="1:9" ht="25.5">
      <c r="A56" s="121" t="s">
        <v>49</v>
      </c>
      <c r="B56" s="122">
        <v>1466</v>
      </c>
      <c r="C56" s="122">
        <v>66</v>
      </c>
      <c r="D56" s="122">
        <v>0</v>
      </c>
      <c r="E56" s="122">
        <v>3</v>
      </c>
      <c r="F56" s="122">
        <v>4</v>
      </c>
      <c r="G56" s="122">
        <v>320</v>
      </c>
      <c r="H56" s="123">
        <v>0</v>
      </c>
      <c r="I56" s="124">
        <f t="shared" si="4"/>
        <v>1859</v>
      </c>
    </row>
    <row r="57" spans="1:9" ht="38.25">
      <c r="A57" s="121" t="s">
        <v>85</v>
      </c>
      <c r="B57" s="122">
        <v>9789</v>
      </c>
      <c r="C57" s="122">
        <v>1528</v>
      </c>
      <c r="D57" s="122">
        <v>20</v>
      </c>
      <c r="E57" s="122">
        <v>320</v>
      </c>
      <c r="F57" s="122">
        <v>87</v>
      </c>
      <c r="G57" s="122">
        <v>1104</v>
      </c>
      <c r="H57" s="123">
        <v>59</v>
      </c>
      <c r="I57" s="124">
        <f t="shared" si="4"/>
        <v>12907</v>
      </c>
    </row>
    <row r="58" spans="1:9" ht="25.5">
      <c r="A58" s="121" t="s">
        <v>86</v>
      </c>
      <c r="B58" s="122">
        <v>6602</v>
      </c>
      <c r="C58" s="122">
        <v>1855</v>
      </c>
      <c r="D58" s="122">
        <v>24</v>
      </c>
      <c r="E58" s="122">
        <v>421</v>
      </c>
      <c r="F58" s="122">
        <v>607</v>
      </c>
      <c r="G58" s="122">
        <v>1001</v>
      </c>
      <c r="H58" s="123">
        <v>104</v>
      </c>
      <c r="I58" s="124">
        <f t="shared" si="4"/>
        <v>10614</v>
      </c>
    </row>
    <row r="59" spans="1:9" ht="38.25">
      <c r="A59" s="121" t="s">
        <v>129</v>
      </c>
      <c r="B59" s="122">
        <v>2087</v>
      </c>
      <c r="C59" s="122">
        <v>313</v>
      </c>
      <c r="D59" s="122">
        <v>6</v>
      </c>
      <c r="E59" s="122">
        <v>9</v>
      </c>
      <c r="F59" s="122">
        <v>0</v>
      </c>
      <c r="G59" s="122">
        <v>64</v>
      </c>
      <c r="H59" s="123">
        <v>0</v>
      </c>
      <c r="I59" s="124">
        <f t="shared" si="4"/>
        <v>2479</v>
      </c>
    </row>
    <row r="60" spans="1:9" ht="38.25">
      <c r="A60" s="121" t="s">
        <v>130</v>
      </c>
      <c r="B60" s="122">
        <v>2588</v>
      </c>
      <c r="C60" s="122">
        <v>472</v>
      </c>
      <c r="D60" s="122">
        <v>2</v>
      </c>
      <c r="E60" s="122">
        <v>34</v>
      </c>
      <c r="F60" s="122">
        <v>39</v>
      </c>
      <c r="G60" s="122">
        <v>470</v>
      </c>
      <c r="H60" s="123">
        <v>119</v>
      </c>
      <c r="I60" s="124">
        <f t="shared" si="4"/>
        <v>3724</v>
      </c>
    </row>
    <row r="61" spans="1:9" ht="63.75">
      <c r="A61" s="121" t="s">
        <v>141</v>
      </c>
      <c r="B61" s="125">
        <v>15967</v>
      </c>
      <c r="C61" s="125">
        <v>8281</v>
      </c>
      <c r="D61" s="125">
        <v>0</v>
      </c>
      <c r="E61" s="125">
        <v>1403</v>
      </c>
      <c r="F61" s="125">
        <v>139</v>
      </c>
      <c r="G61" s="125">
        <v>33089</v>
      </c>
      <c r="H61" s="126">
        <v>5</v>
      </c>
      <c r="I61" s="124">
        <f t="shared" si="4"/>
        <v>58884</v>
      </c>
    </row>
    <row r="62" spans="1:9" ht="38.25">
      <c r="A62" s="58" t="s">
        <v>87</v>
      </c>
      <c r="B62" s="122">
        <v>6691</v>
      </c>
      <c r="C62" s="122">
        <v>7669</v>
      </c>
      <c r="D62" s="122">
        <v>37</v>
      </c>
      <c r="E62" s="122">
        <v>25979</v>
      </c>
      <c r="F62" s="122">
        <v>201</v>
      </c>
      <c r="G62" s="122">
        <v>4143</v>
      </c>
      <c r="H62" s="122">
        <v>258</v>
      </c>
      <c r="I62" s="124">
        <f t="shared" si="4"/>
        <v>44978</v>
      </c>
    </row>
    <row r="63" spans="1:9" ht="51">
      <c r="A63" s="121" t="s">
        <v>123</v>
      </c>
      <c r="B63" s="125">
        <v>31710</v>
      </c>
      <c r="C63" s="125">
        <v>2066</v>
      </c>
      <c r="D63" s="125">
        <v>78</v>
      </c>
      <c r="E63" s="125">
        <v>739</v>
      </c>
      <c r="F63" s="125">
        <v>563</v>
      </c>
      <c r="G63" s="125">
        <v>10843</v>
      </c>
      <c r="H63" s="126">
        <v>402</v>
      </c>
      <c r="I63" s="124">
        <f t="shared" si="4"/>
        <v>46401</v>
      </c>
    </row>
    <row r="64" spans="1:9" ht="25.5">
      <c r="A64" s="121" t="s">
        <v>89</v>
      </c>
      <c r="B64" s="122">
        <v>3108</v>
      </c>
      <c r="C64" s="122">
        <v>102</v>
      </c>
      <c r="D64" s="122">
        <v>25</v>
      </c>
      <c r="E64" s="122">
        <v>63</v>
      </c>
      <c r="F64" s="122">
        <v>22</v>
      </c>
      <c r="G64" s="122">
        <v>354</v>
      </c>
      <c r="H64" s="123">
        <v>0</v>
      </c>
      <c r="I64" s="124">
        <f t="shared" si="4"/>
        <v>3674</v>
      </c>
    </row>
    <row r="65" spans="1:9" ht="38.25">
      <c r="A65" s="121" t="s">
        <v>90</v>
      </c>
      <c r="B65" s="125">
        <v>976</v>
      </c>
      <c r="C65" s="125">
        <v>629</v>
      </c>
      <c r="D65" s="125">
        <v>0</v>
      </c>
      <c r="E65" s="125">
        <v>57</v>
      </c>
      <c r="F65" s="125">
        <v>96</v>
      </c>
      <c r="G65" s="125">
        <v>80</v>
      </c>
      <c r="H65" s="126">
        <v>6</v>
      </c>
      <c r="I65" s="124">
        <f t="shared" si="4"/>
        <v>1844</v>
      </c>
    </row>
    <row r="66" spans="1:9" ht="22.5">
      <c r="A66" s="56" t="s">
        <v>91</v>
      </c>
      <c r="B66" s="125">
        <v>32</v>
      </c>
      <c r="C66" s="125">
        <v>0</v>
      </c>
      <c r="D66" s="125">
        <v>0</v>
      </c>
      <c r="E66" s="125">
        <v>0</v>
      </c>
      <c r="F66" s="125">
        <v>0</v>
      </c>
      <c r="G66" s="125">
        <v>0</v>
      </c>
      <c r="H66" s="125">
        <v>0</v>
      </c>
      <c r="I66" s="124">
        <f t="shared" si="4"/>
        <v>32</v>
      </c>
    </row>
    <row r="67" spans="1:9" ht="39" thickBot="1">
      <c r="A67" s="127" t="s">
        <v>92</v>
      </c>
      <c r="B67" s="128">
        <v>6380</v>
      </c>
      <c r="C67" s="128">
        <v>230</v>
      </c>
      <c r="D67" s="128">
        <v>54</v>
      </c>
      <c r="E67" s="128">
        <v>76</v>
      </c>
      <c r="F67" s="128">
        <v>234</v>
      </c>
      <c r="G67" s="128">
        <v>1467</v>
      </c>
      <c r="H67" s="129">
        <v>118</v>
      </c>
      <c r="I67" s="124">
        <f t="shared" si="4"/>
        <v>8559</v>
      </c>
    </row>
    <row r="68" spans="1:9" ht="26.25" thickBot="1">
      <c r="A68" s="59" t="s">
        <v>180</v>
      </c>
      <c r="B68" s="130">
        <f aca="true" t="shared" si="5" ref="B68:I68">SUM(B50:B67)</f>
        <v>139885</v>
      </c>
      <c r="C68" s="130">
        <f t="shared" si="5"/>
        <v>37049</v>
      </c>
      <c r="D68" s="130">
        <f t="shared" si="5"/>
        <v>955</v>
      </c>
      <c r="E68" s="130">
        <f t="shared" si="5"/>
        <v>32621</v>
      </c>
      <c r="F68" s="130">
        <f t="shared" si="5"/>
        <v>7382</v>
      </c>
      <c r="G68" s="130">
        <f t="shared" si="5"/>
        <v>61000</v>
      </c>
      <c r="H68" s="130">
        <f t="shared" si="5"/>
        <v>2074</v>
      </c>
      <c r="I68" s="130">
        <f t="shared" si="5"/>
        <v>280966</v>
      </c>
    </row>
    <row r="69" spans="1:9" ht="13.5" thickBot="1">
      <c r="A69" s="252" t="s">
        <v>165</v>
      </c>
      <c r="B69" s="252"/>
      <c r="C69" s="252"/>
      <c r="D69" s="252"/>
      <c r="E69" s="252"/>
      <c r="F69" s="252"/>
      <c r="G69" s="252"/>
      <c r="H69" s="252"/>
      <c r="I69" s="252"/>
    </row>
    <row r="70" spans="1:9" ht="45.75" thickBot="1">
      <c r="A70" s="113" t="s">
        <v>176</v>
      </c>
      <c r="B70" s="111" t="s">
        <v>118</v>
      </c>
      <c r="C70" s="114" t="s">
        <v>119</v>
      </c>
      <c r="D70" s="111" t="s">
        <v>120</v>
      </c>
      <c r="E70" s="114" t="s">
        <v>61</v>
      </c>
      <c r="F70" s="115" t="s">
        <v>60</v>
      </c>
      <c r="G70" s="111" t="s">
        <v>59</v>
      </c>
      <c r="H70" s="116" t="s">
        <v>139</v>
      </c>
      <c r="I70" s="117" t="s">
        <v>181</v>
      </c>
    </row>
    <row r="71" spans="1:9" ht="25.5">
      <c r="A71" s="118" t="s">
        <v>43</v>
      </c>
      <c r="B71" s="119">
        <v>1367</v>
      </c>
      <c r="C71" s="119">
        <v>90</v>
      </c>
      <c r="D71" s="119">
        <v>97</v>
      </c>
      <c r="E71" s="119">
        <v>8</v>
      </c>
      <c r="F71" s="119">
        <v>272</v>
      </c>
      <c r="G71" s="119">
        <v>221</v>
      </c>
      <c r="H71" s="119">
        <v>0</v>
      </c>
      <c r="I71" s="120">
        <f>SUM(B71:H71)</f>
        <v>2055</v>
      </c>
    </row>
    <row r="72" spans="1:9" ht="25.5">
      <c r="A72" s="121" t="s">
        <v>44</v>
      </c>
      <c r="B72" s="122">
        <v>20134</v>
      </c>
      <c r="C72" s="122">
        <v>3739</v>
      </c>
      <c r="D72" s="122">
        <v>1015</v>
      </c>
      <c r="E72" s="122">
        <v>209</v>
      </c>
      <c r="F72" s="122">
        <v>3313</v>
      </c>
      <c r="G72" s="122">
        <v>2612</v>
      </c>
      <c r="H72" s="123">
        <v>136</v>
      </c>
      <c r="I72" s="124">
        <f aca="true" t="shared" si="6" ref="I72:I88">SUM(B72:H72)</f>
        <v>31158</v>
      </c>
    </row>
    <row r="73" spans="1:9" ht="25.5">
      <c r="A73" s="121" t="s">
        <v>45</v>
      </c>
      <c r="B73" s="122">
        <v>1772</v>
      </c>
      <c r="C73" s="122">
        <v>2265</v>
      </c>
      <c r="D73" s="122">
        <v>0</v>
      </c>
      <c r="E73" s="122">
        <v>414</v>
      </c>
      <c r="F73" s="122">
        <v>1</v>
      </c>
      <c r="G73" s="122">
        <v>30</v>
      </c>
      <c r="H73" s="123">
        <v>210</v>
      </c>
      <c r="I73" s="124">
        <f t="shared" si="6"/>
        <v>4692</v>
      </c>
    </row>
    <row r="74" spans="1:9" ht="38.25">
      <c r="A74" s="121" t="s">
        <v>46</v>
      </c>
      <c r="B74" s="122">
        <v>12920</v>
      </c>
      <c r="C74" s="122">
        <v>6895</v>
      </c>
      <c r="D74" s="122">
        <v>49</v>
      </c>
      <c r="E74" s="122">
        <v>5929</v>
      </c>
      <c r="F74" s="122">
        <v>264</v>
      </c>
      <c r="G74" s="122">
        <v>1491</v>
      </c>
      <c r="H74" s="123">
        <v>4884</v>
      </c>
      <c r="I74" s="124">
        <f t="shared" si="6"/>
        <v>32432</v>
      </c>
    </row>
    <row r="75" spans="1:9" ht="25.5">
      <c r="A75" s="121" t="s">
        <v>128</v>
      </c>
      <c r="B75" s="122">
        <v>6865</v>
      </c>
      <c r="C75" s="122">
        <v>1498</v>
      </c>
      <c r="D75" s="122">
        <v>13</v>
      </c>
      <c r="E75" s="122">
        <v>340</v>
      </c>
      <c r="F75" s="122">
        <v>714</v>
      </c>
      <c r="G75" s="122">
        <v>3432</v>
      </c>
      <c r="H75" s="123">
        <v>29</v>
      </c>
      <c r="I75" s="124">
        <f t="shared" si="6"/>
        <v>12891</v>
      </c>
    </row>
    <row r="76" spans="1:9" ht="38.25">
      <c r="A76" s="121" t="s">
        <v>48</v>
      </c>
      <c r="B76" s="122">
        <v>506</v>
      </c>
      <c r="C76" s="122">
        <v>102</v>
      </c>
      <c r="D76" s="122">
        <v>0</v>
      </c>
      <c r="E76" s="122">
        <v>440</v>
      </c>
      <c r="F76" s="122">
        <v>17</v>
      </c>
      <c r="G76" s="122">
        <v>27</v>
      </c>
      <c r="H76" s="123">
        <v>0</v>
      </c>
      <c r="I76" s="124">
        <f t="shared" si="6"/>
        <v>1092</v>
      </c>
    </row>
    <row r="77" spans="1:9" ht="25.5">
      <c r="A77" s="121" t="s">
        <v>49</v>
      </c>
      <c r="B77" s="122">
        <v>950</v>
      </c>
      <c r="C77" s="122">
        <v>74</v>
      </c>
      <c r="D77" s="122">
        <v>0</v>
      </c>
      <c r="E77" s="122">
        <v>0</v>
      </c>
      <c r="F77" s="122">
        <v>9</v>
      </c>
      <c r="G77" s="122">
        <v>289</v>
      </c>
      <c r="H77" s="123">
        <v>19</v>
      </c>
      <c r="I77" s="124">
        <f t="shared" si="6"/>
        <v>1341</v>
      </c>
    </row>
    <row r="78" spans="1:9" ht="38.25">
      <c r="A78" s="121" t="s">
        <v>85</v>
      </c>
      <c r="B78" s="122">
        <v>8123</v>
      </c>
      <c r="C78" s="122">
        <v>1112</v>
      </c>
      <c r="D78" s="122">
        <v>24</v>
      </c>
      <c r="E78" s="122">
        <v>390</v>
      </c>
      <c r="F78" s="122">
        <v>12</v>
      </c>
      <c r="G78" s="122">
        <v>1505</v>
      </c>
      <c r="H78" s="123">
        <v>479</v>
      </c>
      <c r="I78" s="124">
        <f t="shared" si="6"/>
        <v>11645</v>
      </c>
    </row>
    <row r="79" spans="1:9" ht="25.5">
      <c r="A79" s="121" t="s">
        <v>86</v>
      </c>
      <c r="B79" s="122">
        <v>6937</v>
      </c>
      <c r="C79" s="122">
        <v>1980</v>
      </c>
      <c r="D79" s="122">
        <v>32</v>
      </c>
      <c r="E79" s="122">
        <v>380</v>
      </c>
      <c r="F79" s="122">
        <v>628</v>
      </c>
      <c r="G79" s="122">
        <v>686</v>
      </c>
      <c r="H79" s="123">
        <v>18</v>
      </c>
      <c r="I79" s="124">
        <f t="shared" si="6"/>
        <v>10661</v>
      </c>
    </row>
    <row r="80" spans="1:9" ht="38.25">
      <c r="A80" s="121" t="s">
        <v>129</v>
      </c>
      <c r="B80" s="122">
        <v>2073</v>
      </c>
      <c r="C80" s="122">
        <v>61</v>
      </c>
      <c r="D80" s="122">
        <v>0</v>
      </c>
      <c r="E80" s="122">
        <v>6</v>
      </c>
      <c r="F80" s="122">
        <v>4</v>
      </c>
      <c r="G80" s="122">
        <v>224</v>
      </c>
      <c r="H80" s="123">
        <v>0</v>
      </c>
      <c r="I80" s="124">
        <f t="shared" si="6"/>
        <v>2368</v>
      </c>
    </row>
    <row r="81" spans="1:9" ht="38.25">
      <c r="A81" s="121" t="s">
        <v>130</v>
      </c>
      <c r="B81" s="122">
        <v>2465</v>
      </c>
      <c r="C81" s="122">
        <v>676</v>
      </c>
      <c r="D81" s="122">
        <v>0</v>
      </c>
      <c r="E81" s="122">
        <v>31</v>
      </c>
      <c r="F81" s="122">
        <v>36</v>
      </c>
      <c r="G81" s="122">
        <v>573</v>
      </c>
      <c r="H81" s="123">
        <v>1</v>
      </c>
      <c r="I81" s="124">
        <f t="shared" si="6"/>
        <v>3782</v>
      </c>
    </row>
    <row r="82" spans="1:9" ht="63.75">
      <c r="A82" s="121" t="s">
        <v>141</v>
      </c>
      <c r="B82" s="125">
        <v>18494</v>
      </c>
      <c r="C82" s="125">
        <v>3504</v>
      </c>
      <c r="D82" s="125">
        <v>0</v>
      </c>
      <c r="E82" s="125">
        <v>266</v>
      </c>
      <c r="F82" s="125">
        <v>763</v>
      </c>
      <c r="G82" s="125">
        <v>3</v>
      </c>
      <c r="H82" s="126">
        <v>0</v>
      </c>
      <c r="I82" s="124">
        <f t="shared" si="6"/>
        <v>23030</v>
      </c>
    </row>
    <row r="83" spans="1:9" ht="38.25">
      <c r="A83" s="58" t="s">
        <v>87</v>
      </c>
      <c r="B83" s="122">
        <v>4390</v>
      </c>
      <c r="C83" s="122">
        <v>5316</v>
      </c>
      <c r="D83" s="122">
        <v>39</v>
      </c>
      <c r="E83" s="122">
        <v>15635</v>
      </c>
      <c r="F83" s="122">
        <v>9</v>
      </c>
      <c r="G83" s="122">
        <v>2475</v>
      </c>
      <c r="H83" s="122">
        <v>7</v>
      </c>
      <c r="I83" s="124">
        <f t="shared" si="6"/>
        <v>27871</v>
      </c>
    </row>
    <row r="84" spans="1:9" ht="51">
      <c r="A84" s="121" t="s">
        <v>123</v>
      </c>
      <c r="B84" s="125">
        <v>30909</v>
      </c>
      <c r="C84" s="125">
        <v>3029</v>
      </c>
      <c r="D84" s="125">
        <v>25</v>
      </c>
      <c r="E84" s="125">
        <v>120</v>
      </c>
      <c r="F84" s="125">
        <v>253</v>
      </c>
      <c r="G84" s="125">
        <v>10274</v>
      </c>
      <c r="H84" s="126">
        <v>17</v>
      </c>
      <c r="I84" s="124">
        <f t="shared" si="6"/>
        <v>44627</v>
      </c>
    </row>
    <row r="85" spans="1:9" ht="25.5">
      <c r="A85" s="121" t="s">
        <v>89</v>
      </c>
      <c r="B85" s="122">
        <v>3060</v>
      </c>
      <c r="C85" s="122">
        <v>209</v>
      </c>
      <c r="D85" s="122">
        <v>1</v>
      </c>
      <c r="E85" s="122">
        <v>9</v>
      </c>
      <c r="F85" s="122">
        <v>191</v>
      </c>
      <c r="G85" s="122">
        <v>353</v>
      </c>
      <c r="H85" s="123">
        <v>0</v>
      </c>
      <c r="I85" s="124">
        <f t="shared" si="6"/>
        <v>3823</v>
      </c>
    </row>
    <row r="86" spans="1:9" ht="38.25">
      <c r="A86" s="121" t="s">
        <v>90</v>
      </c>
      <c r="B86" s="125">
        <v>673</v>
      </c>
      <c r="C86" s="125">
        <v>142</v>
      </c>
      <c r="D86" s="125">
        <v>0</v>
      </c>
      <c r="E86" s="125">
        <v>13</v>
      </c>
      <c r="F86" s="125">
        <v>10</v>
      </c>
      <c r="G86" s="125">
        <v>127</v>
      </c>
      <c r="H86" s="126">
        <v>0</v>
      </c>
      <c r="I86" s="124">
        <f t="shared" si="6"/>
        <v>965</v>
      </c>
    </row>
    <row r="87" spans="1:9" ht="22.5">
      <c r="A87" s="56" t="s">
        <v>91</v>
      </c>
      <c r="B87" s="125">
        <v>15</v>
      </c>
      <c r="C87" s="125">
        <v>0</v>
      </c>
      <c r="D87" s="125">
        <v>0</v>
      </c>
      <c r="E87" s="125">
        <v>0</v>
      </c>
      <c r="F87" s="125">
        <v>0</v>
      </c>
      <c r="G87" s="125">
        <v>0</v>
      </c>
      <c r="H87" s="125">
        <v>0</v>
      </c>
      <c r="I87" s="124">
        <f t="shared" si="6"/>
        <v>15</v>
      </c>
    </row>
    <row r="88" spans="1:9" ht="39" thickBot="1">
      <c r="A88" s="127" t="s">
        <v>92</v>
      </c>
      <c r="B88" s="128">
        <v>6130</v>
      </c>
      <c r="C88" s="128">
        <v>402</v>
      </c>
      <c r="D88" s="128">
        <v>1</v>
      </c>
      <c r="E88" s="128">
        <v>5</v>
      </c>
      <c r="F88" s="128">
        <v>77</v>
      </c>
      <c r="G88" s="128">
        <v>1605</v>
      </c>
      <c r="H88" s="129">
        <v>0</v>
      </c>
      <c r="I88" s="124">
        <f t="shared" si="6"/>
        <v>8220</v>
      </c>
    </row>
    <row r="89" spans="1:9" ht="26.25" thickBot="1">
      <c r="A89" s="59" t="s">
        <v>181</v>
      </c>
      <c r="B89" s="130">
        <f aca="true" t="shared" si="7" ref="B89:I89">SUM(B71:B88)</f>
        <v>127783</v>
      </c>
      <c r="C89" s="130">
        <f t="shared" si="7"/>
        <v>31094</v>
      </c>
      <c r="D89" s="130">
        <f t="shared" si="7"/>
        <v>1296</v>
      </c>
      <c r="E89" s="130">
        <f t="shared" si="7"/>
        <v>24195</v>
      </c>
      <c r="F89" s="130">
        <f t="shared" si="7"/>
        <v>6573</v>
      </c>
      <c r="G89" s="130">
        <f t="shared" si="7"/>
        <v>25927</v>
      </c>
      <c r="H89" s="130">
        <f t="shared" si="7"/>
        <v>5800</v>
      </c>
      <c r="I89" s="130">
        <f t="shared" si="7"/>
        <v>222668</v>
      </c>
    </row>
    <row r="90" spans="1:9" ht="13.5" thickBot="1">
      <c r="A90" s="252" t="s">
        <v>182</v>
      </c>
      <c r="B90" s="252"/>
      <c r="C90" s="252"/>
      <c r="D90" s="252"/>
      <c r="E90" s="252"/>
      <c r="F90" s="252"/>
      <c r="G90" s="252"/>
      <c r="H90" s="252"/>
      <c r="I90" s="252"/>
    </row>
    <row r="91" spans="1:9" ht="45.75" thickBot="1">
      <c r="A91" s="113" t="s">
        <v>176</v>
      </c>
      <c r="B91" s="111" t="s">
        <v>118</v>
      </c>
      <c r="C91" s="114" t="s">
        <v>119</v>
      </c>
      <c r="D91" s="111" t="s">
        <v>120</v>
      </c>
      <c r="E91" s="114" t="s">
        <v>61</v>
      </c>
      <c r="F91" s="115" t="s">
        <v>60</v>
      </c>
      <c r="G91" s="111" t="s">
        <v>59</v>
      </c>
      <c r="H91" s="116" t="s">
        <v>139</v>
      </c>
      <c r="I91" s="117" t="s">
        <v>183</v>
      </c>
    </row>
    <row r="92" spans="1:9" ht="25.5">
      <c r="A92" s="118" t="s">
        <v>43</v>
      </c>
      <c r="B92" s="119">
        <v>1219</v>
      </c>
      <c r="C92" s="119">
        <v>194</v>
      </c>
      <c r="D92" s="119">
        <v>83</v>
      </c>
      <c r="E92" s="119">
        <v>24</v>
      </c>
      <c r="F92" s="119">
        <v>336</v>
      </c>
      <c r="G92" s="119">
        <v>140</v>
      </c>
      <c r="H92" s="119">
        <v>0</v>
      </c>
      <c r="I92" s="120">
        <f>SUM(B92:H92)</f>
        <v>1996</v>
      </c>
    </row>
    <row r="93" spans="1:9" ht="25.5">
      <c r="A93" s="121" t="s">
        <v>44</v>
      </c>
      <c r="B93" s="122">
        <v>23437</v>
      </c>
      <c r="C93" s="122">
        <v>3503</v>
      </c>
      <c r="D93" s="122">
        <v>903</v>
      </c>
      <c r="E93" s="122">
        <v>198</v>
      </c>
      <c r="F93" s="122">
        <v>3623</v>
      </c>
      <c r="G93" s="122">
        <v>3572</v>
      </c>
      <c r="H93" s="123">
        <v>275</v>
      </c>
      <c r="I93" s="124">
        <f aca="true" t="shared" si="8" ref="I93:I109">SUM(B93:H93)</f>
        <v>35511</v>
      </c>
    </row>
    <row r="94" spans="1:9" ht="25.5">
      <c r="A94" s="121" t="s">
        <v>45</v>
      </c>
      <c r="B94" s="122">
        <v>2152</v>
      </c>
      <c r="C94" s="122">
        <v>363</v>
      </c>
      <c r="D94" s="122">
        <v>1</v>
      </c>
      <c r="E94" s="122">
        <v>56</v>
      </c>
      <c r="F94" s="122">
        <v>3</v>
      </c>
      <c r="G94" s="122">
        <v>72</v>
      </c>
      <c r="H94" s="123">
        <v>55</v>
      </c>
      <c r="I94" s="124">
        <f t="shared" si="8"/>
        <v>2702</v>
      </c>
    </row>
    <row r="95" spans="1:9" ht="38.25">
      <c r="A95" s="121" t="s">
        <v>46</v>
      </c>
      <c r="B95" s="122">
        <v>12536</v>
      </c>
      <c r="C95" s="122">
        <v>6673</v>
      </c>
      <c r="D95" s="122">
        <v>67</v>
      </c>
      <c r="E95" s="122">
        <v>14631</v>
      </c>
      <c r="F95" s="122">
        <v>9397</v>
      </c>
      <c r="G95" s="122">
        <v>2393</v>
      </c>
      <c r="H95" s="123">
        <v>13</v>
      </c>
      <c r="I95" s="124">
        <f t="shared" si="8"/>
        <v>45710</v>
      </c>
    </row>
    <row r="96" spans="1:9" ht="25.5">
      <c r="A96" s="121" t="s">
        <v>128</v>
      </c>
      <c r="B96" s="122">
        <v>8145</v>
      </c>
      <c r="C96" s="122">
        <v>1922</v>
      </c>
      <c r="D96" s="122">
        <v>46</v>
      </c>
      <c r="E96" s="122">
        <v>440</v>
      </c>
      <c r="F96" s="122">
        <v>773</v>
      </c>
      <c r="G96" s="122">
        <v>2707</v>
      </c>
      <c r="H96" s="123">
        <v>307</v>
      </c>
      <c r="I96" s="124">
        <f t="shared" si="8"/>
        <v>14340</v>
      </c>
    </row>
    <row r="97" spans="1:9" ht="38.25">
      <c r="A97" s="121" t="s">
        <v>48</v>
      </c>
      <c r="B97" s="122">
        <v>676</v>
      </c>
      <c r="C97" s="122">
        <v>294</v>
      </c>
      <c r="D97" s="122">
        <v>0</v>
      </c>
      <c r="E97" s="122">
        <v>180</v>
      </c>
      <c r="F97" s="122">
        <v>72</v>
      </c>
      <c r="G97" s="122">
        <v>30</v>
      </c>
      <c r="H97" s="123">
        <v>0</v>
      </c>
      <c r="I97" s="124">
        <f t="shared" si="8"/>
        <v>1252</v>
      </c>
    </row>
    <row r="98" spans="1:9" ht="25.5">
      <c r="A98" s="121" t="s">
        <v>49</v>
      </c>
      <c r="B98" s="122">
        <v>1371</v>
      </c>
      <c r="C98" s="122">
        <v>33</v>
      </c>
      <c r="D98" s="122">
        <v>0</v>
      </c>
      <c r="E98" s="122">
        <v>0</v>
      </c>
      <c r="F98" s="122">
        <v>0</v>
      </c>
      <c r="G98" s="122">
        <v>653</v>
      </c>
      <c r="H98" s="123">
        <v>0</v>
      </c>
      <c r="I98" s="124">
        <f t="shared" si="8"/>
        <v>2057</v>
      </c>
    </row>
    <row r="99" spans="1:9" ht="38.25">
      <c r="A99" s="121" t="s">
        <v>85</v>
      </c>
      <c r="B99" s="122">
        <v>10213</v>
      </c>
      <c r="C99" s="122">
        <v>1631</v>
      </c>
      <c r="D99" s="122">
        <v>42</v>
      </c>
      <c r="E99" s="122">
        <v>252</v>
      </c>
      <c r="F99" s="122">
        <v>44</v>
      </c>
      <c r="G99" s="122">
        <v>2134</v>
      </c>
      <c r="H99" s="123">
        <v>88</v>
      </c>
      <c r="I99" s="124">
        <f t="shared" si="8"/>
        <v>14404</v>
      </c>
    </row>
    <row r="100" spans="1:9" ht="25.5">
      <c r="A100" s="121" t="s">
        <v>86</v>
      </c>
      <c r="B100" s="122">
        <v>6930</v>
      </c>
      <c r="C100" s="122">
        <v>1670</v>
      </c>
      <c r="D100" s="122">
        <v>19</v>
      </c>
      <c r="E100" s="122">
        <v>208</v>
      </c>
      <c r="F100" s="122">
        <v>397</v>
      </c>
      <c r="G100" s="122">
        <v>590</v>
      </c>
      <c r="H100" s="123">
        <v>156</v>
      </c>
      <c r="I100" s="124">
        <f t="shared" si="8"/>
        <v>9970</v>
      </c>
    </row>
    <row r="101" spans="1:9" ht="38.25">
      <c r="A101" s="121" t="s">
        <v>129</v>
      </c>
      <c r="B101" s="122">
        <v>1593</v>
      </c>
      <c r="C101" s="122">
        <v>78</v>
      </c>
      <c r="D101" s="122">
        <v>3</v>
      </c>
      <c r="E101" s="122">
        <v>13</v>
      </c>
      <c r="F101" s="122">
        <v>7</v>
      </c>
      <c r="G101" s="122">
        <v>148</v>
      </c>
      <c r="H101" s="123">
        <v>0</v>
      </c>
      <c r="I101" s="124">
        <f t="shared" si="8"/>
        <v>1842</v>
      </c>
    </row>
    <row r="102" spans="1:9" ht="38.25">
      <c r="A102" s="121" t="s">
        <v>130</v>
      </c>
      <c r="B102" s="122">
        <v>2087</v>
      </c>
      <c r="C102" s="122">
        <v>198</v>
      </c>
      <c r="D102" s="122">
        <v>27</v>
      </c>
      <c r="E102" s="122">
        <v>10</v>
      </c>
      <c r="F102" s="122">
        <v>82</v>
      </c>
      <c r="G102" s="122">
        <v>710</v>
      </c>
      <c r="H102" s="123">
        <v>0</v>
      </c>
      <c r="I102" s="124">
        <f t="shared" si="8"/>
        <v>3114</v>
      </c>
    </row>
    <row r="103" spans="1:9" ht="63.75">
      <c r="A103" s="121" t="s">
        <v>141</v>
      </c>
      <c r="B103" s="125">
        <v>12798</v>
      </c>
      <c r="C103" s="125">
        <v>3727</v>
      </c>
      <c r="D103" s="125">
        <v>0</v>
      </c>
      <c r="E103" s="125">
        <v>152</v>
      </c>
      <c r="F103" s="125">
        <v>5150</v>
      </c>
      <c r="G103" s="125">
        <v>69</v>
      </c>
      <c r="H103" s="126">
        <v>47</v>
      </c>
      <c r="I103" s="124">
        <f t="shared" si="8"/>
        <v>21943</v>
      </c>
    </row>
    <row r="104" spans="1:9" ht="38.25">
      <c r="A104" s="58" t="s">
        <v>87</v>
      </c>
      <c r="B104" s="122">
        <v>5512</v>
      </c>
      <c r="C104" s="122">
        <v>6535</v>
      </c>
      <c r="D104" s="122">
        <v>6</v>
      </c>
      <c r="E104" s="122">
        <v>14623</v>
      </c>
      <c r="F104" s="122">
        <v>244</v>
      </c>
      <c r="G104" s="122">
        <v>3619</v>
      </c>
      <c r="H104" s="122">
        <v>38</v>
      </c>
      <c r="I104" s="124">
        <f t="shared" si="8"/>
        <v>30577</v>
      </c>
    </row>
    <row r="105" spans="1:9" ht="51">
      <c r="A105" s="121" t="s">
        <v>123</v>
      </c>
      <c r="B105" s="125">
        <v>33959</v>
      </c>
      <c r="C105" s="125">
        <v>2502</v>
      </c>
      <c r="D105" s="125">
        <v>61</v>
      </c>
      <c r="E105" s="125">
        <v>683</v>
      </c>
      <c r="F105" s="125">
        <v>665</v>
      </c>
      <c r="G105" s="125">
        <v>14882</v>
      </c>
      <c r="H105" s="126">
        <v>463</v>
      </c>
      <c r="I105" s="124">
        <f t="shared" si="8"/>
        <v>53215</v>
      </c>
    </row>
    <row r="106" spans="1:9" ht="25.5">
      <c r="A106" s="121" t="s">
        <v>89</v>
      </c>
      <c r="B106" s="122">
        <v>3520</v>
      </c>
      <c r="C106" s="122">
        <v>120</v>
      </c>
      <c r="D106" s="122">
        <v>50</v>
      </c>
      <c r="E106" s="122">
        <v>21</v>
      </c>
      <c r="F106" s="122">
        <v>180</v>
      </c>
      <c r="G106" s="122">
        <v>741</v>
      </c>
      <c r="H106" s="123">
        <v>0</v>
      </c>
      <c r="I106" s="124">
        <f t="shared" si="8"/>
        <v>4632</v>
      </c>
    </row>
    <row r="107" spans="1:9" ht="38.25">
      <c r="A107" s="121" t="s">
        <v>90</v>
      </c>
      <c r="B107" s="125">
        <v>847</v>
      </c>
      <c r="C107" s="125">
        <v>635</v>
      </c>
      <c r="D107" s="125">
        <v>0</v>
      </c>
      <c r="E107" s="125">
        <v>111</v>
      </c>
      <c r="F107" s="125">
        <v>132</v>
      </c>
      <c r="G107" s="125">
        <v>97</v>
      </c>
      <c r="H107" s="126">
        <v>15</v>
      </c>
      <c r="I107" s="124">
        <f t="shared" si="8"/>
        <v>1837</v>
      </c>
    </row>
    <row r="108" spans="1:9" ht="22.5">
      <c r="A108" s="56" t="s">
        <v>91</v>
      </c>
      <c r="B108" s="125">
        <v>32</v>
      </c>
      <c r="C108" s="125">
        <v>0</v>
      </c>
      <c r="D108" s="125">
        <v>0</v>
      </c>
      <c r="E108" s="125">
        <v>0</v>
      </c>
      <c r="F108" s="125">
        <v>0</v>
      </c>
      <c r="G108" s="125">
        <v>0</v>
      </c>
      <c r="H108" s="125">
        <v>0</v>
      </c>
      <c r="I108" s="124">
        <f t="shared" si="8"/>
        <v>32</v>
      </c>
    </row>
    <row r="109" spans="1:9" ht="39" thickBot="1">
      <c r="A109" s="127" t="s">
        <v>92</v>
      </c>
      <c r="B109" s="128">
        <v>7075</v>
      </c>
      <c r="C109" s="128">
        <v>681</v>
      </c>
      <c r="D109" s="128">
        <v>46</v>
      </c>
      <c r="E109" s="128">
        <v>29</v>
      </c>
      <c r="F109" s="128">
        <v>227</v>
      </c>
      <c r="G109" s="128">
        <v>2156</v>
      </c>
      <c r="H109" s="129">
        <v>0</v>
      </c>
      <c r="I109" s="124">
        <f t="shared" si="8"/>
        <v>10214</v>
      </c>
    </row>
    <row r="110" spans="1:9" ht="26.25" thickBot="1">
      <c r="A110" s="59" t="s">
        <v>183</v>
      </c>
      <c r="B110" s="130">
        <f aca="true" t="shared" si="9" ref="B110:I110">SUM(B92:B109)</f>
        <v>134102</v>
      </c>
      <c r="C110" s="130">
        <f t="shared" si="9"/>
        <v>30759</v>
      </c>
      <c r="D110" s="130">
        <f t="shared" si="9"/>
        <v>1354</v>
      </c>
      <c r="E110" s="130">
        <f t="shared" si="9"/>
        <v>31631</v>
      </c>
      <c r="F110" s="130">
        <f t="shared" si="9"/>
        <v>21332</v>
      </c>
      <c r="G110" s="130">
        <f t="shared" si="9"/>
        <v>34713</v>
      </c>
      <c r="H110" s="130">
        <f t="shared" si="9"/>
        <v>1457</v>
      </c>
      <c r="I110" s="130">
        <f t="shared" si="9"/>
        <v>255348</v>
      </c>
    </row>
    <row r="111" spans="1:9" ht="13.5" thickBot="1">
      <c r="A111" s="252" t="s">
        <v>167</v>
      </c>
      <c r="B111" s="252"/>
      <c r="C111" s="252"/>
      <c r="D111" s="252"/>
      <c r="E111" s="252"/>
      <c r="F111" s="252"/>
      <c r="G111" s="252"/>
      <c r="H111" s="252"/>
      <c r="I111" s="252"/>
    </row>
    <row r="112" spans="1:9" ht="45.75" thickBot="1">
      <c r="A112" s="113" t="s">
        <v>176</v>
      </c>
      <c r="B112" s="111" t="s">
        <v>118</v>
      </c>
      <c r="C112" s="114" t="s">
        <v>119</v>
      </c>
      <c r="D112" s="111" t="s">
        <v>120</v>
      </c>
      <c r="E112" s="114" t="s">
        <v>61</v>
      </c>
      <c r="F112" s="115" t="s">
        <v>60</v>
      </c>
      <c r="G112" s="111" t="s">
        <v>59</v>
      </c>
      <c r="H112" s="116" t="s">
        <v>139</v>
      </c>
      <c r="I112" s="117" t="s">
        <v>184</v>
      </c>
    </row>
    <row r="113" spans="1:9" ht="25.5">
      <c r="A113" s="118" t="s">
        <v>43</v>
      </c>
      <c r="B113" s="119">
        <v>1451</v>
      </c>
      <c r="C113" s="119">
        <v>333</v>
      </c>
      <c r="D113" s="119">
        <v>70</v>
      </c>
      <c r="E113" s="119">
        <v>13</v>
      </c>
      <c r="F113" s="119">
        <v>403</v>
      </c>
      <c r="G113" s="119">
        <v>275</v>
      </c>
      <c r="H113" s="119">
        <v>0</v>
      </c>
      <c r="I113" s="120">
        <f>SUM(B113:H113)</f>
        <v>2545</v>
      </c>
    </row>
    <row r="114" spans="1:9" ht="25.5">
      <c r="A114" s="121" t="s">
        <v>44</v>
      </c>
      <c r="B114" s="122">
        <v>22969</v>
      </c>
      <c r="C114" s="122">
        <v>7938</v>
      </c>
      <c r="D114" s="122">
        <v>835</v>
      </c>
      <c r="E114" s="122">
        <v>417</v>
      </c>
      <c r="F114" s="122">
        <v>3365</v>
      </c>
      <c r="G114" s="122">
        <v>2888</v>
      </c>
      <c r="H114" s="123">
        <v>210</v>
      </c>
      <c r="I114" s="124">
        <f aca="true" t="shared" si="10" ref="I114:I130">SUM(B114:H114)</f>
        <v>38622</v>
      </c>
    </row>
    <row r="115" spans="1:9" ht="25.5">
      <c r="A115" s="121" t="s">
        <v>45</v>
      </c>
      <c r="B115" s="122">
        <v>5891</v>
      </c>
      <c r="C115" s="122">
        <v>517</v>
      </c>
      <c r="D115" s="122">
        <v>1</v>
      </c>
      <c r="E115" s="122">
        <v>8</v>
      </c>
      <c r="F115" s="122">
        <v>14</v>
      </c>
      <c r="G115" s="122">
        <v>20</v>
      </c>
      <c r="H115" s="123">
        <v>969</v>
      </c>
      <c r="I115" s="124">
        <f t="shared" si="10"/>
        <v>7420</v>
      </c>
    </row>
    <row r="116" spans="1:9" ht="38.25">
      <c r="A116" s="121" t="s">
        <v>46</v>
      </c>
      <c r="B116" s="122">
        <v>19045</v>
      </c>
      <c r="C116" s="122">
        <v>3373</v>
      </c>
      <c r="D116" s="122">
        <v>51</v>
      </c>
      <c r="E116" s="122">
        <v>10321</v>
      </c>
      <c r="F116" s="122">
        <v>153</v>
      </c>
      <c r="G116" s="122">
        <v>1915</v>
      </c>
      <c r="H116" s="123">
        <v>161</v>
      </c>
      <c r="I116" s="124">
        <f t="shared" si="10"/>
        <v>35019</v>
      </c>
    </row>
    <row r="117" spans="1:9" ht="25.5">
      <c r="A117" s="121" t="s">
        <v>128</v>
      </c>
      <c r="B117" s="122">
        <v>8096</v>
      </c>
      <c r="C117" s="122">
        <v>2060</v>
      </c>
      <c r="D117" s="122">
        <v>27</v>
      </c>
      <c r="E117" s="122">
        <v>391</v>
      </c>
      <c r="F117" s="122">
        <v>693</v>
      </c>
      <c r="G117" s="122">
        <v>2497</v>
      </c>
      <c r="H117" s="123">
        <v>266</v>
      </c>
      <c r="I117" s="124">
        <f t="shared" si="10"/>
        <v>14030</v>
      </c>
    </row>
    <row r="118" spans="1:9" ht="38.25">
      <c r="A118" s="121" t="s">
        <v>48</v>
      </c>
      <c r="B118" s="122">
        <v>592</v>
      </c>
      <c r="C118" s="122">
        <v>263</v>
      </c>
      <c r="D118" s="122">
        <v>0</v>
      </c>
      <c r="E118" s="122">
        <v>237</v>
      </c>
      <c r="F118" s="122">
        <v>37</v>
      </c>
      <c r="G118" s="122">
        <v>11</v>
      </c>
      <c r="H118" s="123">
        <v>0</v>
      </c>
      <c r="I118" s="124">
        <f t="shared" si="10"/>
        <v>1140</v>
      </c>
    </row>
    <row r="119" spans="1:9" ht="25.5">
      <c r="A119" s="121" t="s">
        <v>49</v>
      </c>
      <c r="B119" s="122">
        <v>1474</v>
      </c>
      <c r="C119" s="122">
        <v>20</v>
      </c>
      <c r="D119" s="122">
        <v>0</v>
      </c>
      <c r="E119" s="122">
        <v>2</v>
      </c>
      <c r="F119" s="122">
        <v>1</v>
      </c>
      <c r="G119" s="122">
        <v>236</v>
      </c>
      <c r="H119" s="123">
        <v>0</v>
      </c>
      <c r="I119" s="124">
        <f t="shared" si="10"/>
        <v>1733</v>
      </c>
    </row>
    <row r="120" spans="1:9" ht="38.25">
      <c r="A120" s="121" t="s">
        <v>85</v>
      </c>
      <c r="B120" s="122">
        <v>15622</v>
      </c>
      <c r="C120" s="122">
        <v>1098</v>
      </c>
      <c r="D120" s="122">
        <v>32</v>
      </c>
      <c r="E120" s="122">
        <v>382</v>
      </c>
      <c r="F120" s="122">
        <v>61</v>
      </c>
      <c r="G120" s="122">
        <v>1675</v>
      </c>
      <c r="H120" s="123">
        <v>8</v>
      </c>
      <c r="I120" s="124">
        <f t="shared" si="10"/>
        <v>18878</v>
      </c>
    </row>
    <row r="121" spans="1:9" ht="25.5">
      <c r="A121" s="121" t="s">
        <v>86</v>
      </c>
      <c r="B121" s="122">
        <v>5421</v>
      </c>
      <c r="C121" s="122">
        <v>2872</v>
      </c>
      <c r="D121" s="122">
        <v>40</v>
      </c>
      <c r="E121" s="122">
        <v>297</v>
      </c>
      <c r="F121" s="122">
        <v>623</v>
      </c>
      <c r="G121" s="122">
        <v>552</v>
      </c>
      <c r="H121" s="123">
        <v>35</v>
      </c>
      <c r="I121" s="124">
        <f t="shared" si="10"/>
        <v>9840</v>
      </c>
    </row>
    <row r="122" spans="1:9" ht="38.25">
      <c r="A122" s="121" t="s">
        <v>129</v>
      </c>
      <c r="B122" s="122">
        <v>5750</v>
      </c>
      <c r="C122" s="122">
        <v>49</v>
      </c>
      <c r="D122" s="122">
        <v>5</v>
      </c>
      <c r="E122" s="122">
        <v>5</v>
      </c>
      <c r="F122" s="122">
        <v>2</v>
      </c>
      <c r="G122" s="122">
        <v>61</v>
      </c>
      <c r="H122" s="123">
        <v>0</v>
      </c>
      <c r="I122" s="124">
        <f t="shared" si="10"/>
        <v>5872</v>
      </c>
    </row>
    <row r="123" spans="1:9" ht="38.25">
      <c r="A123" s="121" t="s">
        <v>130</v>
      </c>
      <c r="B123" s="122">
        <v>3040</v>
      </c>
      <c r="C123" s="122">
        <v>413</v>
      </c>
      <c r="D123" s="122">
        <v>2</v>
      </c>
      <c r="E123" s="122">
        <v>72</v>
      </c>
      <c r="F123" s="122">
        <v>204</v>
      </c>
      <c r="G123" s="122">
        <v>640</v>
      </c>
      <c r="H123" s="123">
        <v>0</v>
      </c>
      <c r="I123" s="124">
        <f t="shared" si="10"/>
        <v>4371</v>
      </c>
    </row>
    <row r="124" spans="1:9" ht="63.75">
      <c r="A124" s="121" t="s">
        <v>141</v>
      </c>
      <c r="B124" s="125">
        <v>18918</v>
      </c>
      <c r="C124" s="125">
        <v>4189</v>
      </c>
      <c r="D124" s="125">
        <v>0</v>
      </c>
      <c r="E124" s="125">
        <v>114</v>
      </c>
      <c r="F124" s="125">
        <v>200</v>
      </c>
      <c r="G124" s="125">
        <v>1</v>
      </c>
      <c r="H124" s="126">
        <v>0</v>
      </c>
      <c r="I124" s="124">
        <f t="shared" si="10"/>
        <v>23422</v>
      </c>
    </row>
    <row r="125" spans="1:9" ht="38.25">
      <c r="A125" s="58" t="s">
        <v>87</v>
      </c>
      <c r="B125" s="122">
        <v>6964</v>
      </c>
      <c r="C125" s="122">
        <v>7473</v>
      </c>
      <c r="D125" s="122">
        <v>38</v>
      </c>
      <c r="E125" s="122">
        <v>13271</v>
      </c>
      <c r="F125" s="122">
        <v>55</v>
      </c>
      <c r="G125" s="122">
        <v>4061</v>
      </c>
      <c r="H125" s="122">
        <v>40</v>
      </c>
      <c r="I125" s="124">
        <f t="shared" si="10"/>
        <v>31902</v>
      </c>
    </row>
    <row r="126" spans="1:9" ht="51">
      <c r="A126" s="121" t="s">
        <v>123</v>
      </c>
      <c r="B126" s="125">
        <v>28070</v>
      </c>
      <c r="C126" s="125">
        <v>2922</v>
      </c>
      <c r="D126" s="125">
        <v>19</v>
      </c>
      <c r="E126" s="125">
        <v>1320</v>
      </c>
      <c r="F126" s="125">
        <v>304</v>
      </c>
      <c r="G126" s="125">
        <v>10065</v>
      </c>
      <c r="H126" s="126">
        <v>498</v>
      </c>
      <c r="I126" s="124">
        <f t="shared" si="10"/>
        <v>43198</v>
      </c>
    </row>
    <row r="127" spans="1:9" ht="25.5">
      <c r="A127" s="121" t="s">
        <v>89</v>
      </c>
      <c r="B127" s="122">
        <v>3276</v>
      </c>
      <c r="C127" s="122">
        <v>138</v>
      </c>
      <c r="D127" s="122">
        <v>5</v>
      </c>
      <c r="E127" s="122">
        <v>16</v>
      </c>
      <c r="F127" s="122">
        <v>0</v>
      </c>
      <c r="G127" s="122">
        <v>274</v>
      </c>
      <c r="H127" s="123">
        <v>67</v>
      </c>
      <c r="I127" s="124">
        <f t="shared" si="10"/>
        <v>3776</v>
      </c>
    </row>
    <row r="128" spans="1:9" ht="38.25">
      <c r="A128" s="121" t="s">
        <v>90</v>
      </c>
      <c r="B128" s="125">
        <v>301</v>
      </c>
      <c r="C128" s="125">
        <v>383</v>
      </c>
      <c r="D128" s="125">
        <v>0</v>
      </c>
      <c r="E128" s="125">
        <v>161</v>
      </c>
      <c r="F128" s="125">
        <v>65</v>
      </c>
      <c r="G128" s="125">
        <v>204</v>
      </c>
      <c r="H128" s="126">
        <v>0</v>
      </c>
      <c r="I128" s="124">
        <f t="shared" si="10"/>
        <v>1114</v>
      </c>
    </row>
    <row r="129" spans="1:9" ht="22.5">
      <c r="A129" s="56" t="s">
        <v>91</v>
      </c>
      <c r="B129" s="125">
        <v>6</v>
      </c>
      <c r="C129" s="125">
        <v>0</v>
      </c>
      <c r="D129" s="125">
        <v>0</v>
      </c>
      <c r="E129" s="125">
        <v>0</v>
      </c>
      <c r="F129" s="125">
        <v>0</v>
      </c>
      <c r="G129" s="125">
        <v>1</v>
      </c>
      <c r="H129" s="125">
        <v>0</v>
      </c>
      <c r="I129" s="124">
        <f t="shared" si="10"/>
        <v>7</v>
      </c>
    </row>
    <row r="130" spans="1:9" ht="39" thickBot="1">
      <c r="A130" s="127" t="s">
        <v>92</v>
      </c>
      <c r="B130" s="128">
        <v>7304</v>
      </c>
      <c r="C130" s="128">
        <v>378</v>
      </c>
      <c r="D130" s="128">
        <v>10</v>
      </c>
      <c r="E130" s="128">
        <v>26</v>
      </c>
      <c r="F130" s="128">
        <v>251</v>
      </c>
      <c r="G130" s="128">
        <v>2028</v>
      </c>
      <c r="H130" s="129">
        <v>0</v>
      </c>
      <c r="I130" s="124">
        <f t="shared" si="10"/>
        <v>9997</v>
      </c>
    </row>
    <row r="131" spans="1:9" ht="26.25" thickBot="1">
      <c r="A131" s="59" t="s">
        <v>184</v>
      </c>
      <c r="B131" s="130">
        <f aca="true" t="shared" si="11" ref="B131:I131">SUM(B113:B130)</f>
        <v>154190</v>
      </c>
      <c r="C131" s="130">
        <f t="shared" si="11"/>
        <v>34419</v>
      </c>
      <c r="D131" s="130">
        <f t="shared" si="11"/>
        <v>1135</v>
      </c>
      <c r="E131" s="130">
        <f t="shared" si="11"/>
        <v>27053</v>
      </c>
      <c r="F131" s="130">
        <f t="shared" si="11"/>
        <v>6431</v>
      </c>
      <c r="G131" s="130">
        <f t="shared" si="11"/>
        <v>27404</v>
      </c>
      <c r="H131" s="130">
        <f t="shared" si="11"/>
        <v>2254</v>
      </c>
      <c r="I131" s="130">
        <f t="shared" si="11"/>
        <v>252886</v>
      </c>
    </row>
    <row r="132" spans="1:9" ht="13.5" thickBot="1">
      <c r="A132" s="252" t="s">
        <v>168</v>
      </c>
      <c r="B132" s="252"/>
      <c r="C132" s="252"/>
      <c r="D132" s="252"/>
      <c r="E132" s="252"/>
      <c r="F132" s="252"/>
      <c r="G132" s="252"/>
      <c r="H132" s="252"/>
      <c r="I132" s="252"/>
    </row>
    <row r="133" spans="1:9" ht="45.75" thickBot="1">
      <c r="A133" s="113" t="s">
        <v>176</v>
      </c>
      <c r="B133" s="111" t="s">
        <v>118</v>
      </c>
      <c r="C133" s="114" t="s">
        <v>119</v>
      </c>
      <c r="D133" s="111" t="s">
        <v>120</v>
      </c>
      <c r="E133" s="114" t="s">
        <v>61</v>
      </c>
      <c r="F133" s="115" t="s">
        <v>60</v>
      </c>
      <c r="G133" s="111" t="s">
        <v>59</v>
      </c>
      <c r="H133" s="116" t="s">
        <v>139</v>
      </c>
      <c r="I133" s="117" t="s">
        <v>184</v>
      </c>
    </row>
    <row r="134" spans="1:9" ht="25.5">
      <c r="A134" s="118" t="s">
        <v>43</v>
      </c>
      <c r="B134" s="119">
        <v>1638</v>
      </c>
      <c r="C134" s="119">
        <v>94</v>
      </c>
      <c r="D134" s="119">
        <v>51</v>
      </c>
      <c r="E134" s="119">
        <v>11</v>
      </c>
      <c r="F134" s="119">
        <v>391</v>
      </c>
      <c r="G134" s="119">
        <v>130</v>
      </c>
      <c r="H134" s="119">
        <v>10</v>
      </c>
      <c r="I134" s="120">
        <f>SUM(B134:H134)</f>
        <v>2325</v>
      </c>
    </row>
    <row r="135" spans="1:9" ht="25.5">
      <c r="A135" s="121" t="s">
        <v>44</v>
      </c>
      <c r="B135" s="122">
        <v>19092</v>
      </c>
      <c r="C135" s="122">
        <v>4874</v>
      </c>
      <c r="D135" s="122">
        <v>367</v>
      </c>
      <c r="E135" s="122">
        <v>161</v>
      </c>
      <c r="F135" s="122">
        <v>3200</v>
      </c>
      <c r="G135" s="122">
        <v>1771</v>
      </c>
      <c r="H135" s="123">
        <v>203</v>
      </c>
      <c r="I135" s="124">
        <f aca="true" t="shared" si="12" ref="I135:I151">SUM(B135:H135)</f>
        <v>29668</v>
      </c>
    </row>
    <row r="136" spans="1:9" ht="25.5">
      <c r="A136" s="121" t="s">
        <v>45</v>
      </c>
      <c r="B136" s="122">
        <v>8522</v>
      </c>
      <c r="C136" s="122">
        <v>271</v>
      </c>
      <c r="D136" s="122">
        <v>0</v>
      </c>
      <c r="E136" s="122">
        <v>198</v>
      </c>
      <c r="F136" s="122">
        <v>0</v>
      </c>
      <c r="G136" s="122">
        <v>49</v>
      </c>
      <c r="H136" s="123">
        <v>409</v>
      </c>
      <c r="I136" s="124">
        <f t="shared" si="12"/>
        <v>9449</v>
      </c>
    </row>
    <row r="137" spans="1:9" ht="38.25">
      <c r="A137" s="121" t="s">
        <v>46</v>
      </c>
      <c r="B137" s="122">
        <v>14116</v>
      </c>
      <c r="C137" s="122">
        <v>6164</v>
      </c>
      <c r="D137" s="122">
        <v>38</v>
      </c>
      <c r="E137" s="122">
        <v>332</v>
      </c>
      <c r="F137" s="122">
        <v>2676</v>
      </c>
      <c r="G137" s="122">
        <v>1828</v>
      </c>
      <c r="H137" s="123">
        <v>132</v>
      </c>
      <c r="I137" s="124">
        <f t="shared" si="12"/>
        <v>25286</v>
      </c>
    </row>
    <row r="138" spans="1:9" ht="25.5">
      <c r="A138" s="121" t="s">
        <v>128</v>
      </c>
      <c r="B138" s="122">
        <v>8176</v>
      </c>
      <c r="C138" s="122">
        <v>1797</v>
      </c>
      <c r="D138" s="122">
        <v>0</v>
      </c>
      <c r="E138" s="122">
        <v>318</v>
      </c>
      <c r="F138" s="122">
        <v>744</v>
      </c>
      <c r="G138" s="122">
        <v>2439</v>
      </c>
      <c r="H138" s="123">
        <v>116</v>
      </c>
      <c r="I138" s="124">
        <f t="shared" si="12"/>
        <v>13590</v>
      </c>
    </row>
    <row r="139" spans="1:9" ht="38.25">
      <c r="A139" s="121" t="s">
        <v>48</v>
      </c>
      <c r="B139" s="122">
        <v>358</v>
      </c>
      <c r="C139" s="122">
        <v>491</v>
      </c>
      <c r="D139" s="122">
        <v>0</v>
      </c>
      <c r="E139" s="122">
        <v>287</v>
      </c>
      <c r="F139" s="122">
        <v>35</v>
      </c>
      <c r="G139" s="122">
        <v>14</v>
      </c>
      <c r="H139" s="123">
        <v>0</v>
      </c>
      <c r="I139" s="124">
        <f t="shared" si="12"/>
        <v>1185</v>
      </c>
    </row>
    <row r="140" spans="1:9" ht="25.5">
      <c r="A140" s="121" t="s">
        <v>49</v>
      </c>
      <c r="B140" s="122">
        <v>912</v>
      </c>
      <c r="C140" s="122">
        <v>23</v>
      </c>
      <c r="D140" s="122">
        <v>0</v>
      </c>
      <c r="E140" s="122">
        <v>0</v>
      </c>
      <c r="F140" s="122">
        <v>8</v>
      </c>
      <c r="G140" s="122">
        <v>411</v>
      </c>
      <c r="H140" s="123">
        <v>0</v>
      </c>
      <c r="I140" s="124">
        <f t="shared" si="12"/>
        <v>1354</v>
      </c>
    </row>
    <row r="141" spans="1:9" ht="38.25">
      <c r="A141" s="121" t="s">
        <v>85</v>
      </c>
      <c r="B141" s="122">
        <v>16033</v>
      </c>
      <c r="C141" s="122">
        <v>886</v>
      </c>
      <c r="D141" s="122">
        <v>2</v>
      </c>
      <c r="E141" s="122">
        <v>315</v>
      </c>
      <c r="F141" s="122">
        <v>274</v>
      </c>
      <c r="G141" s="122">
        <v>1040</v>
      </c>
      <c r="H141" s="123">
        <v>51</v>
      </c>
      <c r="I141" s="124">
        <f t="shared" si="12"/>
        <v>18601</v>
      </c>
    </row>
    <row r="142" spans="1:9" ht="25.5">
      <c r="A142" s="121" t="s">
        <v>86</v>
      </c>
      <c r="B142" s="122">
        <v>5544</v>
      </c>
      <c r="C142" s="122">
        <v>1708</v>
      </c>
      <c r="D142" s="122">
        <v>11</v>
      </c>
      <c r="E142" s="122">
        <v>120</v>
      </c>
      <c r="F142" s="122">
        <v>166</v>
      </c>
      <c r="G142" s="122">
        <v>521</v>
      </c>
      <c r="H142" s="123">
        <v>36</v>
      </c>
      <c r="I142" s="124">
        <f t="shared" si="12"/>
        <v>8106</v>
      </c>
    </row>
    <row r="143" spans="1:9" ht="38.25">
      <c r="A143" s="121" t="s">
        <v>129</v>
      </c>
      <c r="B143" s="122">
        <v>1531</v>
      </c>
      <c r="C143" s="122">
        <v>30</v>
      </c>
      <c r="D143" s="122">
        <v>0</v>
      </c>
      <c r="E143" s="122">
        <v>43</v>
      </c>
      <c r="F143" s="122">
        <v>9</v>
      </c>
      <c r="G143" s="122">
        <v>88</v>
      </c>
      <c r="H143" s="123">
        <v>0</v>
      </c>
      <c r="I143" s="124">
        <f t="shared" si="12"/>
        <v>1701</v>
      </c>
    </row>
    <row r="144" spans="1:9" ht="38.25">
      <c r="A144" s="121" t="s">
        <v>130</v>
      </c>
      <c r="B144" s="122">
        <v>1863</v>
      </c>
      <c r="C144" s="122">
        <v>293</v>
      </c>
      <c r="D144" s="122">
        <v>1</v>
      </c>
      <c r="E144" s="122">
        <v>168</v>
      </c>
      <c r="F144" s="122">
        <v>44</v>
      </c>
      <c r="G144" s="122">
        <v>292</v>
      </c>
      <c r="H144" s="123">
        <v>0</v>
      </c>
      <c r="I144" s="124">
        <f t="shared" si="12"/>
        <v>2661</v>
      </c>
    </row>
    <row r="145" spans="1:9" ht="63.75">
      <c r="A145" s="121" t="s">
        <v>141</v>
      </c>
      <c r="B145" s="125">
        <v>9620</v>
      </c>
      <c r="C145" s="125">
        <v>1103</v>
      </c>
      <c r="D145" s="125">
        <v>0</v>
      </c>
      <c r="E145" s="125">
        <v>239</v>
      </c>
      <c r="F145" s="125">
        <v>173</v>
      </c>
      <c r="G145" s="125">
        <v>107</v>
      </c>
      <c r="H145" s="126">
        <v>0</v>
      </c>
      <c r="I145" s="124">
        <f t="shared" si="12"/>
        <v>11242</v>
      </c>
    </row>
    <row r="146" spans="1:9" ht="38.25">
      <c r="A146" s="58" t="s">
        <v>87</v>
      </c>
      <c r="B146" s="122">
        <v>5068</v>
      </c>
      <c r="C146" s="122">
        <v>2896</v>
      </c>
      <c r="D146" s="122">
        <v>43</v>
      </c>
      <c r="E146" s="122">
        <v>19386</v>
      </c>
      <c r="F146" s="122">
        <v>48</v>
      </c>
      <c r="G146" s="122">
        <v>2961</v>
      </c>
      <c r="H146" s="122">
        <v>106</v>
      </c>
      <c r="I146" s="124">
        <f t="shared" si="12"/>
        <v>30508</v>
      </c>
    </row>
    <row r="147" spans="1:9" ht="51">
      <c r="A147" s="121" t="s">
        <v>123</v>
      </c>
      <c r="B147" s="125">
        <v>19466</v>
      </c>
      <c r="C147" s="125">
        <v>1587</v>
      </c>
      <c r="D147" s="125">
        <v>0</v>
      </c>
      <c r="E147" s="125">
        <v>1077</v>
      </c>
      <c r="F147" s="125">
        <v>1105</v>
      </c>
      <c r="G147" s="125">
        <v>12068</v>
      </c>
      <c r="H147" s="126">
        <v>28</v>
      </c>
      <c r="I147" s="124">
        <f t="shared" si="12"/>
        <v>35331</v>
      </c>
    </row>
    <row r="148" spans="1:9" ht="25.5">
      <c r="A148" s="121" t="s">
        <v>89</v>
      </c>
      <c r="B148" s="122">
        <v>2557</v>
      </c>
      <c r="C148" s="122">
        <v>1373</v>
      </c>
      <c r="D148" s="122">
        <v>4</v>
      </c>
      <c r="E148" s="122">
        <v>10</v>
      </c>
      <c r="F148" s="122">
        <v>20</v>
      </c>
      <c r="G148" s="122">
        <v>559</v>
      </c>
      <c r="H148" s="123">
        <v>15</v>
      </c>
      <c r="I148" s="124">
        <f t="shared" si="12"/>
        <v>4538</v>
      </c>
    </row>
    <row r="149" spans="1:9" ht="38.25">
      <c r="A149" s="121" t="s">
        <v>90</v>
      </c>
      <c r="B149" s="125">
        <v>497</v>
      </c>
      <c r="C149" s="125">
        <v>661</v>
      </c>
      <c r="D149" s="125">
        <v>3</v>
      </c>
      <c r="E149" s="125">
        <v>125</v>
      </c>
      <c r="F149" s="125">
        <v>61</v>
      </c>
      <c r="G149" s="125">
        <v>284</v>
      </c>
      <c r="H149" s="126">
        <v>3</v>
      </c>
      <c r="I149" s="124">
        <f t="shared" si="12"/>
        <v>1634</v>
      </c>
    </row>
    <row r="150" spans="1:9" ht="22.5">
      <c r="A150" s="56" t="s">
        <v>91</v>
      </c>
      <c r="B150" s="125">
        <v>34</v>
      </c>
      <c r="C150" s="125">
        <v>0</v>
      </c>
      <c r="D150" s="125">
        <v>0</v>
      </c>
      <c r="E150" s="125">
        <v>0</v>
      </c>
      <c r="F150" s="125">
        <v>0</v>
      </c>
      <c r="G150" s="125">
        <v>10</v>
      </c>
      <c r="H150" s="125">
        <v>0</v>
      </c>
      <c r="I150" s="124">
        <f t="shared" si="12"/>
        <v>44</v>
      </c>
    </row>
    <row r="151" spans="1:9" ht="39" thickBot="1">
      <c r="A151" s="127" t="s">
        <v>92</v>
      </c>
      <c r="B151" s="128">
        <v>5640</v>
      </c>
      <c r="C151" s="128">
        <v>401</v>
      </c>
      <c r="D151" s="128">
        <v>7</v>
      </c>
      <c r="E151" s="128">
        <v>25</v>
      </c>
      <c r="F151" s="128">
        <v>155</v>
      </c>
      <c r="G151" s="128">
        <v>1827</v>
      </c>
      <c r="H151" s="129">
        <v>0</v>
      </c>
      <c r="I151" s="124">
        <f t="shared" si="12"/>
        <v>8055</v>
      </c>
    </row>
    <row r="152" spans="1:9" ht="26.25" thickBot="1">
      <c r="A152" s="59" t="s">
        <v>185</v>
      </c>
      <c r="B152" s="130">
        <f aca="true" t="shared" si="13" ref="B152:I152">SUM(B134:B151)</f>
        <v>120667</v>
      </c>
      <c r="C152" s="130">
        <f t="shared" si="13"/>
        <v>24652</v>
      </c>
      <c r="D152" s="130">
        <f t="shared" si="13"/>
        <v>527</v>
      </c>
      <c r="E152" s="130">
        <f t="shared" si="13"/>
        <v>22815</v>
      </c>
      <c r="F152" s="130">
        <f t="shared" si="13"/>
        <v>9109</v>
      </c>
      <c r="G152" s="130">
        <f t="shared" si="13"/>
        <v>26399</v>
      </c>
      <c r="H152" s="130">
        <f t="shared" si="13"/>
        <v>1109</v>
      </c>
      <c r="I152" s="130">
        <f t="shared" si="13"/>
        <v>205278</v>
      </c>
    </row>
    <row r="153" spans="1:9" ht="13.5" thickBot="1">
      <c r="A153" s="252" t="s">
        <v>186</v>
      </c>
      <c r="B153" s="252"/>
      <c r="C153" s="252"/>
      <c r="D153" s="252"/>
      <c r="E153" s="252"/>
      <c r="F153" s="252"/>
      <c r="G153" s="252"/>
      <c r="H153" s="252"/>
      <c r="I153" s="252"/>
    </row>
    <row r="154" spans="1:9" ht="45.75" thickBot="1">
      <c r="A154" s="113" t="s">
        <v>176</v>
      </c>
      <c r="B154" s="111" t="s">
        <v>118</v>
      </c>
      <c r="C154" s="114" t="s">
        <v>119</v>
      </c>
      <c r="D154" s="111" t="s">
        <v>120</v>
      </c>
      <c r="E154" s="114" t="s">
        <v>61</v>
      </c>
      <c r="F154" s="115" t="s">
        <v>60</v>
      </c>
      <c r="G154" s="111" t="s">
        <v>59</v>
      </c>
      <c r="H154" s="116" t="s">
        <v>139</v>
      </c>
      <c r="I154" s="117" t="s">
        <v>184</v>
      </c>
    </row>
    <row r="155" spans="1:9" ht="25.5">
      <c r="A155" s="118" t="s">
        <v>43</v>
      </c>
      <c r="B155" s="119">
        <v>1033</v>
      </c>
      <c r="C155" s="119">
        <v>135</v>
      </c>
      <c r="D155" s="119">
        <v>4</v>
      </c>
      <c r="E155" s="119">
        <v>10</v>
      </c>
      <c r="F155" s="119">
        <v>206</v>
      </c>
      <c r="G155" s="119">
        <v>93</v>
      </c>
      <c r="H155" s="119">
        <v>0</v>
      </c>
      <c r="I155" s="120">
        <f>SUM(B155:H155)</f>
        <v>1481</v>
      </c>
    </row>
    <row r="156" spans="1:9" ht="25.5">
      <c r="A156" s="121" t="s">
        <v>44</v>
      </c>
      <c r="B156" s="122">
        <v>15340</v>
      </c>
      <c r="C156" s="122">
        <v>2296</v>
      </c>
      <c r="D156" s="122">
        <v>462</v>
      </c>
      <c r="E156" s="122">
        <v>158</v>
      </c>
      <c r="F156" s="122">
        <v>3355</v>
      </c>
      <c r="G156" s="122">
        <v>2532</v>
      </c>
      <c r="H156" s="123">
        <v>170</v>
      </c>
      <c r="I156" s="124">
        <f aca="true" t="shared" si="14" ref="I156:I172">SUM(B156:H156)</f>
        <v>24313</v>
      </c>
    </row>
    <row r="157" spans="1:9" ht="25.5">
      <c r="A157" s="121" t="s">
        <v>45</v>
      </c>
      <c r="B157" s="122">
        <v>7670</v>
      </c>
      <c r="C157" s="122">
        <v>269</v>
      </c>
      <c r="D157" s="122">
        <v>0</v>
      </c>
      <c r="E157" s="122">
        <v>71</v>
      </c>
      <c r="F157" s="122">
        <v>14</v>
      </c>
      <c r="G157" s="122">
        <v>71</v>
      </c>
      <c r="H157" s="123">
        <v>316</v>
      </c>
      <c r="I157" s="124">
        <f t="shared" si="14"/>
        <v>8411</v>
      </c>
    </row>
    <row r="158" spans="1:9" ht="38.25">
      <c r="A158" s="121" t="s">
        <v>46</v>
      </c>
      <c r="B158" s="122">
        <v>12419</v>
      </c>
      <c r="C158" s="122">
        <v>9103</v>
      </c>
      <c r="D158" s="122">
        <v>53</v>
      </c>
      <c r="E158" s="122">
        <v>362</v>
      </c>
      <c r="F158" s="122">
        <v>98</v>
      </c>
      <c r="G158" s="122">
        <v>1163</v>
      </c>
      <c r="H158" s="123">
        <v>26</v>
      </c>
      <c r="I158" s="124">
        <f t="shared" si="14"/>
        <v>23224</v>
      </c>
    </row>
    <row r="159" spans="1:9" ht="25.5">
      <c r="A159" s="121" t="s">
        <v>128</v>
      </c>
      <c r="B159" s="122">
        <v>6391</v>
      </c>
      <c r="C159" s="122">
        <v>1387</v>
      </c>
      <c r="D159" s="122">
        <v>0</v>
      </c>
      <c r="E159" s="122">
        <v>196</v>
      </c>
      <c r="F159" s="122">
        <v>451</v>
      </c>
      <c r="G159" s="122">
        <v>1627</v>
      </c>
      <c r="H159" s="123">
        <v>104</v>
      </c>
      <c r="I159" s="124">
        <f t="shared" si="14"/>
        <v>10156</v>
      </c>
    </row>
    <row r="160" spans="1:9" ht="38.25">
      <c r="A160" s="121" t="s">
        <v>48</v>
      </c>
      <c r="B160" s="122">
        <v>481</v>
      </c>
      <c r="C160" s="122">
        <v>556</v>
      </c>
      <c r="D160" s="122">
        <v>0</v>
      </c>
      <c r="E160" s="122">
        <v>362</v>
      </c>
      <c r="F160" s="122">
        <v>74</v>
      </c>
      <c r="G160" s="122">
        <v>29</v>
      </c>
      <c r="H160" s="123">
        <v>0</v>
      </c>
      <c r="I160" s="124">
        <f t="shared" si="14"/>
        <v>1502</v>
      </c>
    </row>
    <row r="161" spans="1:9" ht="25.5">
      <c r="A161" s="121" t="s">
        <v>49</v>
      </c>
      <c r="B161" s="122">
        <v>483</v>
      </c>
      <c r="C161" s="122">
        <v>45</v>
      </c>
      <c r="D161" s="122">
        <v>0</v>
      </c>
      <c r="E161" s="122">
        <v>7</v>
      </c>
      <c r="F161" s="122">
        <v>7</v>
      </c>
      <c r="G161" s="122">
        <v>289</v>
      </c>
      <c r="H161" s="123">
        <v>0</v>
      </c>
      <c r="I161" s="124">
        <f t="shared" si="14"/>
        <v>831</v>
      </c>
    </row>
    <row r="162" spans="1:9" ht="38.25">
      <c r="A162" s="121" t="s">
        <v>85</v>
      </c>
      <c r="B162" s="122">
        <v>14445</v>
      </c>
      <c r="C162" s="122">
        <v>848</v>
      </c>
      <c r="D162" s="122">
        <v>3</v>
      </c>
      <c r="E162" s="122">
        <v>275</v>
      </c>
      <c r="F162" s="122">
        <v>18</v>
      </c>
      <c r="G162" s="122">
        <v>1384</v>
      </c>
      <c r="H162" s="123">
        <v>510</v>
      </c>
      <c r="I162" s="124">
        <f t="shared" si="14"/>
        <v>17483</v>
      </c>
    </row>
    <row r="163" spans="1:9" ht="25.5">
      <c r="A163" s="121" t="s">
        <v>86</v>
      </c>
      <c r="B163" s="122">
        <v>5478</v>
      </c>
      <c r="C163" s="122">
        <v>2211</v>
      </c>
      <c r="D163" s="122">
        <v>37</v>
      </c>
      <c r="E163" s="122">
        <v>126</v>
      </c>
      <c r="F163" s="122">
        <v>455</v>
      </c>
      <c r="G163" s="122">
        <v>387</v>
      </c>
      <c r="H163" s="123">
        <v>0</v>
      </c>
      <c r="I163" s="124">
        <f t="shared" si="14"/>
        <v>8694</v>
      </c>
    </row>
    <row r="164" spans="1:9" ht="38.25">
      <c r="A164" s="121" t="s">
        <v>129</v>
      </c>
      <c r="B164" s="122">
        <v>852</v>
      </c>
      <c r="C164" s="122">
        <v>303</v>
      </c>
      <c r="D164" s="122">
        <v>0</v>
      </c>
      <c r="E164" s="122">
        <v>0</v>
      </c>
      <c r="F164" s="122">
        <v>41</v>
      </c>
      <c r="G164" s="122">
        <v>54</v>
      </c>
      <c r="H164" s="123">
        <v>0</v>
      </c>
      <c r="I164" s="124">
        <f t="shared" si="14"/>
        <v>1250</v>
      </c>
    </row>
    <row r="165" spans="1:9" ht="38.25">
      <c r="A165" s="121" t="s">
        <v>130</v>
      </c>
      <c r="B165" s="122">
        <v>1937</v>
      </c>
      <c r="C165" s="122">
        <v>279</v>
      </c>
      <c r="D165" s="122">
        <v>5</v>
      </c>
      <c r="E165" s="122">
        <v>160</v>
      </c>
      <c r="F165" s="122">
        <v>20</v>
      </c>
      <c r="G165" s="122">
        <v>573</v>
      </c>
      <c r="H165" s="123">
        <v>2</v>
      </c>
      <c r="I165" s="124">
        <f t="shared" si="14"/>
        <v>2976</v>
      </c>
    </row>
    <row r="166" spans="1:9" ht="63.75">
      <c r="A166" s="121" t="s">
        <v>141</v>
      </c>
      <c r="B166" s="125">
        <v>10786</v>
      </c>
      <c r="C166" s="125">
        <v>4487</v>
      </c>
      <c r="D166" s="125">
        <v>0</v>
      </c>
      <c r="E166" s="125">
        <v>635</v>
      </c>
      <c r="F166" s="125">
        <v>4870</v>
      </c>
      <c r="G166" s="125">
        <v>58</v>
      </c>
      <c r="H166" s="126">
        <v>0</v>
      </c>
      <c r="I166" s="124">
        <f t="shared" si="14"/>
        <v>20836</v>
      </c>
    </row>
    <row r="167" spans="1:9" ht="38.25">
      <c r="A167" s="58" t="s">
        <v>87</v>
      </c>
      <c r="B167" s="122">
        <v>4244</v>
      </c>
      <c r="C167" s="122">
        <v>6936</v>
      </c>
      <c r="D167" s="122">
        <v>110</v>
      </c>
      <c r="E167" s="122">
        <v>18680</v>
      </c>
      <c r="F167" s="122">
        <v>41</v>
      </c>
      <c r="G167" s="122">
        <v>3700</v>
      </c>
      <c r="H167" s="122">
        <v>1</v>
      </c>
      <c r="I167" s="124">
        <f t="shared" si="14"/>
        <v>33712</v>
      </c>
    </row>
    <row r="168" spans="1:9" ht="51">
      <c r="A168" s="121" t="s">
        <v>123</v>
      </c>
      <c r="B168" s="125">
        <v>20948</v>
      </c>
      <c r="C168" s="125">
        <v>1999</v>
      </c>
      <c r="D168" s="125">
        <v>9</v>
      </c>
      <c r="E168" s="125">
        <v>1253</v>
      </c>
      <c r="F168" s="125">
        <v>1641</v>
      </c>
      <c r="G168" s="125">
        <v>8378</v>
      </c>
      <c r="H168" s="126">
        <v>538</v>
      </c>
      <c r="I168" s="124">
        <f t="shared" si="14"/>
        <v>34766</v>
      </c>
    </row>
    <row r="169" spans="1:9" ht="25.5">
      <c r="A169" s="121" t="s">
        <v>89</v>
      </c>
      <c r="B169" s="122">
        <v>2904</v>
      </c>
      <c r="C169" s="122">
        <v>296</v>
      </c>
      <c r="D169" s="122">
        <v>10</v>
      </c>
      <c r="E169" s="122">
        <v>54</v>
      </c>
      <c r="F169" s="122">
        <v>7</v>
      </c>
      <c r="G169" s="122">
        <v>459</v>
      </c>
      <c r="H169" s="123">
        <v>8</v>
      </c>
      <c r="I169" s="124">
        <f t="shared" si="14"/>
        <v>3738</v>
      </c>
    </row>
    <row r="170" spans="1:9" ht="38.25">
      <c r="A170" s="121" t="s">
        <v>90</v>
      </c>
      <c r="B170" s="125">
        <v>458</v>
      </c>
      <c r="C170" s="125">
        <v>350</v>
      </c>
      <c r="D170" s="125">
        <v>0</v>
      </c>
      <c r="E170" s="125">
        <v>345</v>
      </c>
      <c r="F170" s="125">
        <v>99</v>
      </c>
      <c r="G170" s="125">
        <v>63</v>
      </c>
      <c r="H170" s="126">
        <v>17</v>
      </c>
      <c r="I170" s="124">
        <f t="shared" si="14"/>
        <v>1332</v>
      </c>
    </row>
    <row r="171" spans="1:9" ht="22.5">
      <c r="A171" s="56" t="s">
        <v>91</v>
      </c>
      <c r="B171" s="125">
        <v>40</v>
      </c>
      <c r="C171" s="125">
        <v>0</v>
      </c>
      <c r="D171" s="125">
        <v>0</v>
      </c>
      <c r="E171" s="125">
        <v>0</v>
      </c>
      <c r="F171" s="125">
        <v>0</v>
      </c>
      <c r="G171" s="125">
        <v>28</v>
      </c>
      <c r="H171" s="125">
        <v>0</v>
      </c>
      <c r="I171" s="124">
        <f t="shared" si="14"/>
        <v>68</v>
      </c>
    </row>
    <row r="172" spans="1:9" ht="39" thickBot="1">
      <c r="A172" s="127" t="s">
        <v>92</v>
      </c>
      <c r="B172" s="128">
        <v>6579</v>
      </c>
      <c r="C172" s="128">
        <v>625</v>
      </c>
      <c r="D172" s="128">
        <v>8</v>
      </c>
      <c r="E172" s="128">
        <v>141</v>
      </c>
      <c r="F172" s="128">
        <v>155</v>
      </c>
      <c r="G172" s="128">
        <v>2375</v>
      </c>
      <c r="H172" s="129">
        <v>69</v>
      </c>
      <c r="I172" s="124">
        <f t="shared" si="14"/>
        <v>9952</v>
      </c>
    </row>
    <row r="173" spans="1:9" ht="25.5" customHeight="1" thickBot="1">
      <c r="A173" s="59" t="s">
        <v>187</v>
      </c>
      <c r="B173" s="130">
        <f aca="true" t="shared" si="15" ref="B173:I173">SUM(B155:B172)</f>
        <v>112488</v>
      </c>
      <c r="C173" s="130">
        <f t="shared" si="15"/>
        <v>32125</v>
      </c>
      <c r="D173" s="130">
        <f t="shared" si="15"/>
        <v>701</v>
      </c>
      <c r="E173" s="130">
        <f t="shared" si="15"/>
        <v>22835</v>
      </c>
      <c r="F173" s="130">
        <f t="shared" si="15"/>
        <v>11552</v>
      </c>
      <c r="G173" s="130">
        <f t="shared" si="15"/>
        <v>23263</v>
      </c>
      <c r="H173" s="130">
        <f t="shared" si="15"/>
        <v>1761</v>
      </c>
      <c r="I173" s="130">
        <f t="shared" si="15"/>
        <v>204725</v>
      </c>
    </row>
    <row r="174" spans="1:9" ht="13.5" thickBot="1">
      <c r="A174" s="252" t="s">
        <v>170</v>
      </c>
      <c r="B174" s="252"/>
      <c r="C174" s="252"/>
      <c r="D174" s="252"/>
      <c r="E174" s="252"/>
      <c r="F174" s="252"/>
      <c r="G174" s="252"/>
      <c r="H174" s="252"/>
      <c r="I174" s="252"/>
    </row>
    <row r="175" spans="1:9" ht="45.75" thickBot="1">
      <c r="A175" s="113" t="s">
        <v>176</v>
      </c>
      <c r="B175" s="111" t="s">
        <v>118</v>
      </c>
      <c r="C175" s="114" t="s">
        <v>119</v>
      </c>
      <c r="D175" s="111" t="s">
        <v>120</v>
      </c>
      <c r="E175" s="114" t="s">
        <v>61</v>
      </c>
      <c r="F175" s="115" t="s">
        <v>60</v>
      </c>
      <c r="G175" s="111" t="s">
        <v>59</v>
      </c>
      <c r="H175" s="116" t="s">
        <v>139</v>
      </c>
      <c r="I175" s="117" t="s">
        <v>184</v>
      </c>
    </row>
    <row r="176" spans="1:9" ht="25.5">
      <c r="A176" s="118" t="s">
        <v>43</v>
      </c>
      <c r="B176" s="119">
        <v>2893</v>
      </c>
      <c r="C176" s="119">
        <v>129</v>
      </c>
      <c r="D176" s="119">
        <v>3</v>
      </c>
      <c r="E176" s="119">
        <v>21</v>
      </c>
      <c r="F176" s="119">
        <v>407</v>
      </c>
      <c r="G176" s="119">
        <v>108</v>
      </c>
      <c r="H176" s="119">
        <v>0</v>
      </c>
      <c r="I176" s="120">
        <f>SUM(B176:H176)</f>
        <v>3561</v>
      </c>
    </row>
    <row r="177" spans="1:9" ht="25.5">
      <c r="A177" s="121" t="s">
        <v>44</v>
      </c>
      <c r="B177" s="122">
        <v>21196</v>
      </c>
      <c r="C177" s="122">
        <v>2809</v>
      </c>
      <c r="D177" s="122">
        <v>714</v>
      </c>
      <c r="E177" s="122">
        <v>327</v>
      </c>
      <c r="F177" s="122">
        <v>2940</v>
      </c>
      <c r="G177" s="122">
        <v>3598</v>
      </c>
      <c r="H177" s="123">
        <v>174</v>
      </c>
      <c r="I177" s="124">
        <f aca="true" t="shared" si="16" ref="I177:I193">SUM(B177:H177)</f>
        <v>31758</v>
      </c>
    </row>
    <row r="178" spans="1:9" ht="25.5">
      <c r="A178" s="121" t="s">
        <v>45</v>
      </c>
      <c r="B178" s="122">
        <v>12948</v>
      </c>
      <c r="C178" s="122">
        <v>285</v>
      </c>
      <c r="D178" s="122">
        <v>0</v>
      </c>
      <c r="E178" s="122">
        <v>4</v>
      </c>
      <c r="F178" s="122">
        <v>12</v>
      </c>
      <c r="G178" s="122">
        <v>89</v>
      </c>
      <c r="H178" s="123">
        <v>9289</v>
      </c>
      <c r="I178" s="124">
        <f t="shared" si="16"/>
        <v>22627</v>
      </c>
    </row>
    <row r="179" spans="1:9" ht="38.25">
      <c r="A179" s="121" t="s">
        <v>46</v>
      </c>
      <c r="B179" s="122">
        <v>15073</v>
      </c>
      <c r="C179" s="122">
        <v>10418</v>
      </c>
      <c r="D179" s="122">
        <v>34</v>
      </c>
      <c r="E179" s="122">
        <v>3165</v>
      </c>
      <c r="F179" s="122">
        <v>251</v>
      </c>
      <c r="G179" s="122">
        <v>1339</v>
      </c>
      <c r="H179" s="123">
        <v>51</v>
      </c>
      <c r="I179" s="124">
        <f t="shared" si="16"/>
        <v>30331</v>
      </c>
    </row>
    <row r="180" spans="1:9" ht="25.5">
      <c r="A180" s="121" t="s">
        <v>128</v>
      </c>
      <c r="B180" s="122">
        <v>5292</v>
      </c>
      <c r="C180" s="122">
        <v>1423</v>
      </c>
      <c r="D180" s="122">
        <v>21</v>
      </c>
      <c r="E180" s="122">
        <v>689</v>
      </c>
      <c r="F180" s="122">
        <v>784</v>
      </c>
      <c r="G180" s="122">
        <v>1859</v>
      </c>
      <c r="H180" s="123">
        <v>79</v>
      </c>
      <c r="I180" s="124">
        <f t="shared" si="16"/>
        <v>10147</v>
      </c>
    </row>
    <row r="181" spans="1:9" ht="38.25">
      <c r="A181" s="121" t="s">
        <v>48</v>
      </c>
      <c r="B181" s="122">
        <v>532</v>
      </c>
      <c r="C181" s="122">
        <v>323</v>
      </c>
      <c r="D181" s="122">
        <v>0</v>
      </c>
      <c r="E181" s="122">
        <v>512</v>
      </c>
      <c r="F181" s="122">
        <v>33</v>
      </c>
      <c r="G181" s="122">
        <v>18</v>
      </c>
      <c r="H181" s="123">
        <v>4</v>
      </c>
      <c r="I181" s="124">
        <f t="shared" si="16"/>
        <v>1422</v>
      </c>
    </row>
    <row r="182" spans="1:9" ht="25.5">
      <c r="A182" s="121" t="s">
        <v>49</v>
      </c>
      <c r="B182" s="122">
        <v>2012</v>
      </c>
      <c r="C182" s="122">
        <v>97</v>
      </c>
      <c r="D182" s="122">
        <v>1</v>
      </c>
      <c r="E182" s="122">
        <v>1</v>
      </c>
      <c r="F182" s="122">
        <v>16</v>
      </c>
      <c r="G182" s="122">
        <v>216</v>
      </c>
      <c r="H182" s="123">
        <v>2</v>
      </c>
      <c r="I182" s="124">
        <f t="shared" si="16"/>
        <v>2345</v>
      </c>
    </row>
    <row r="183" spans="1:9" ht="38.25">
      <c r="A183" s="121" t="s">
        <v>85</v>
      </c>
      <c r="B183" s="122">
        <v>15791</v>
      </c>
      <c r="C183" s="122">
        <v>2864</v>
      </c>
      <c r="D183" s="122">
        <v>2</v>
      </c>
      <c r="E183" s="122">
        <v>246</v>
      </c>
      <c r="F183" s="122">
        <v>23</v>
      </c>
      <c r="G183" s="122">
        <v>1399</v>
      </c>
      <c r="H183" s="123">
        <v>44</v>
      </c>
      <c r="I183" s="124">
        <f t="shared" si="16"/>
        <v>20369</v>
      </c>
    </row>
    <row r="184" spans="1:9" ht="25.5">
      <c r="A184" s="121" t="s">
        <v>86</v>
      </c>
      <c r="B184" s="122">
        <v>7083</v>
      </c>
      <c r="C184" s="122">
        <v>2009</v>
      </c>
      <c r="D184" s="122">
        <v>51</v>
      </c>
      <c r="E184" s="122">
        <v>370</v>
      </c>
      <c r="F184" s="122">
        <v>358</v>
      </c>
      <c r="G184" s="122">
        <v>943</v>
      </c>
      <c r="H184" s="123">
        <v>64</v>
      </c>
      <c r="I184" s="124">
        <f t="shared" si="16"/>
        <v>10878</v>
      </c>
    </row>
    <row r="185" spans="1:9" ht="38.25">
      <c r="A185" s="121" t="s">
        <v>129</v>
      </c>
      <c r="B185" s="122">
        <v>1638</v>
      </c>
      <c r="C185" s="122">
        <v>48</v>
      </c>
      <c r="D185" s="122">
        <v>6</v>
      </c>
      <c r="E185" s="122">
        <v>3</v>
      </c>
      <c r="F185" s="122">
        <v>4</v>
      </c>
      <c r="G185" s="122">
        <v>82</v>
      </c>
      <c r="H185" s="123">
        <v>0</v>
      </c>
      <c r="I185" s="124">
        <f t="shared" si="16"/>
        <v>1781</v>
      </c>
    </row>
    <row r="186" spans="1:9" ht="38.25">
      <c r="A186" s="121" t="s">
        <v>130</v>
      </c>
      <c r="B186" s="122">
        <v>2659</v>
      </c>
      <c r="C186" s="122">
        <v>388</v>
      </c>
      <c r="D186" s="122">
        <v>15</v>
      </c>
      <c r="E186" s="122">
        <v>49</v>
      </c>
      <c r="F186" s="122">
        <v>81</v>
      </c>
      <c r="G186" s="122">
        <v>619</v>
      </c>
      <c r="H186" s="123">
        <v>0</v>
      </c>
      <c r="I186" s="124">
        <f t="shared" si="16"/>
        <v>3811</v>
      </c>
    </row>
    <row r="187" spans="1:9" ht="63.75">
      <c r="A187" s="121" t="s">
        <v>141</v>
      </c>
      <c r="B187" s="125">
        <v>11423</v>
      </c>
      <c r="C187" s="125">
        <v>4121</v>
      </c>
      <c r="D187" s="125">
        <v>11</v>
      </c>
      <c r="E187" s="125">
        <v>384</v>
      </c>
      <c r="F187" s="125">
        <v>321</v>
      </c>
      <c r="G187" s="125">
        <v>21</v>
      </c>
      <c r="H187" s="126">
        <v>40</v>
      </c>
      <c r="I187" s="124">
        <f t="shared" si="16"/>
        <v>16321</v>
      </c>
    </row>
    <row r="188" spans="1:9" ht="38.25">
      <c r="A188" s="58" t="s">
        <v>87</v>
      </c>
      <c r="B188" s="122">
        <v>5658</v>
      </c>
      <c r="C188" s="122">
        <v>12779</v>
      </c>
      <c r="D188" s="122">
        <v>102</v>
      </c>
      <c r="E188" s="122">
        <v>24606</v>
      </c>
      <c r="F188" s="122">
        <v>16</v>
      </c>
      <c r="G188" s="122">
        <v>2748</v>
      </c>
      <c r="H188" s="122">
        <v>503</v>
      </c>
      <c r="I188" s="124">
        <f t="shared" si="16"/>
        <v>46412</v>
      </c>
    </row>
    <row r="189" spans="1:9" ht="51">
      <c r="A189" s="121" t="s">
        <v>123</v>
      </c>
      <c r="B189" s="125">
        <v>20912</v>
      </c>
      <c r="C189" s="125">
        <v>2351</v>
      </c>
      <c r="D189" s="125">
        <v>80</v>
      </c>
      <c r="E189" s="125">
        <v>1054</v>
      </c>
      <c r="F189" s="125">
        <v>487</v>
      </c>
      <c r="G189" s="125">
        <v>11935</v>
      </c>
      <c r="H189" s="126">
        <v>147</v>
      </c>
      <c r="I189" s="124">
        <f t="shared" si="16"/>
        <v>36966</v>
      </c>
    </row>
    <row r="190" spans="1:9" ht="25.5">
      <c r="A190" s="121" t="s">
        <v>89</v>
      </c>
      <c r="B190" s="122">
        <v>1912</v>
      </c>
      <c r="C190" s="122">
        <v>270</v>
      </c>
      <c r="D190" s="122">
        <v>0</v>
      </c>
      <c r="E190" s="122">
        <v>9</v>
      </c>
      <c r="F190" s="122">
        <v>27</v>
      </c>
      <c r="G190" s="122">
        <v>1067</v>
      </c>
      <c r="H190" s="123">
        <v>57</v>
      </c>
      <c r="I190" s="124">
        <f t="shared" si="16"/>
        <v>3342</v>
      </c>
    </row>
    <row r="191" spans="1:9" ht="38.25">
      <c r="A191" s="121" t="s">
        <v>90</v>
      </c>
      <c r="B191" s="125">
        <v>723</v>
      </c>
      <c r="C191" s="125">
        <v>302</v>
      </c>
      <c r="D191" s="125">
        <v>0</v>
      </c>
      <c r="E191" s="125">
        <v>198</v>
      </c>
      <c r="F191" s="125">
        <v>49</v>
      </c>
      <c r="G191" s="125">
        <v>191</v>
      </c>
      <c r="H191" s="126">
        <v>22</v>
      </c>
      <c r="I191" s="124">
        <f t="shared" si="16"/>
        <v>1485</v>
      </c>
    </row>
    <row r="192" spans="1:9" ht="22.5">
      <c r="A192" s="56" t="s">
        <v>91</v>
      </c>
      <c r="B192" s="125">
        <v>4</v>
      </c>
      <c r="C192" s="125">
        <v>0</v>
      </c>
      <c r="D192" s="125">
        <v>0</v>
      </c>
      <c r="E192" s="125">
        <v>0</v>
      </c>
      <c r="F192" s="125">
        <v>0</v>
      </c>
      <c r="G192" s="125">
        <v>13</v>
      </c>
      <c r="H192" s="125">
        <v>0</v>
      </c>
      <c r="I192" s="124">
        <f t="shared" si="16"/>
        <v>17</v>
      </c>
    </row>
    <row r="193" spans="1:9" ht="39" thickBot="1">
      <c r="A193" s="127" t="s">
        <v>92</v>
      </c>
      <c r="B193" s="128">
        <v>7346</v>
      </c>
      <c r="C193" s="128">
        <v>450</v>
      </c>
      <c r="D193" s="128">
        <v>4</v>
      </c>
      <c r="E193" s="128">
        <v>71</v>
      </c>
      <c r="F193" s="128">
        <v>141</v>
      </c>
      <c r="G193" s="128">
        <v>1552</v>
      </c>
      <c r="H193" s="129">
        <v>0</v>
      </c>
      <c r="I193" s="124">
        <f t="shared" si="16"/>
        <v>9564</v>
      </c>
    </row>
    <row r="194" spans="1:9" ht="25.5" customHeight="1" thickBot="1">
      <c r="A194" s="59" t="s">
        <v>188</v>
      </c>
      <c r="B194" s="130">
        <f aca="true" t="shared" si="17" ref="B194:I194">SUM(B176:B193)</f>
        <v>135095</v>
      </c>
      <c r="C194" s="130">
        <f t="shared" si="17"/>
        <v>41066</v>
      </c>
      <c r="D194" s="130">
        <f t="shared" si="17"/>
        <v>1044</v>
      </c>
      <c r="E194" s="130">
        <f t="shared" si="17"/>
        <v>31709</v>
      </c>
      <c r="F194" s="130">
        <f t="shared" si="17"/>
        <v>5950</v>
      </c>
      <c r="G194" s="130">
        <f t="shared" si="17"/>
        <v>27797</v>
      </c>
      <c r="H194" s="130">
        <f t="shared" si="17"/>
        <v>10476</v>
      </c>
      <c r="I194" s="130">
        <f t="shared" si="17"/>
        <v>253137</v>
      </c>
    </row>
    <row r="195" spans="1:9" ht="13.5" thickBot="1">
      <c r="A195" s="252" t="s">
        <v>189</v>
      </c>
      <c r="B195" s="252"/>
      <c r="C195" s="252"/>
      <c r="D195" s="252"/>
      <c r="E195" s="252"/>
      <c r="F195" s="252"/>
      <c r="G195" s="252"/>
      <c r="H195" s="252"/>
      <c r="I195" s="252"/>
    </row>
    <row r="196" spans="1:9" ht="45.75" thickBot="1">
      <c r="A196" s="113" t="s">
        <v>176</v>
      </c>
      <c r="B196" s="111" t="s">
        <v>118</v>
      </c>
      <c r="C196" s="114" t="s">
        <v>119</v>
      </c>
      <c r="D196" s="111" t="s">
        <v>120</v>
      </c>
      <c r="E196" s="114" t="s">
        <v>61</v>
      </c>
      <c r="F196" s="115" t="s">
        <v>60</v>
      </c>
      <c r="G196" s="111" t="s">
        <v>59</v>
      </c>
      <c r="H196" s="116" t="s">
        <v>139</v>
      </c>
      <c r="I196" s="117" t="s">
        <v>184</v>
      </c>
    </row>
    <row r="197" spans="1:9" ht="25.5">
      <c r="A197" s="118" t="s">
        <v>43</v>
      </c>
      <c r="B197" s="119">
        <v>2499</v>
      </c>
      <c r="C197" s="119">
        <v>256</v>
      </c>
      <c r="D197" s="119">
        <v>0</v>
      </c>
      <c r="E197" s="119">
        <v>2</v>
      </c>
      <c r="F197" s="119">
        <v>634</v>
      </c>
      <c r="G197" s="119">
        <v>214</v>
      </c>
      <c r="H197" s="119">
        <v>0</v>
      </c>
      <c r="I197" s="120">
        <f>SUM(B197:H197)</f>
        <v>3605</v>
      </c>
    </row>
    <row r="198" spans="1:9" ht="25.5">
      <c r="A198" s="121" t="s">
        <v>44</v>
      </c>
      <c r="B198" s="122">
        <v>20331</v>
      </c>
      <c r="C198" s="122">
        <v>2573</v>
      </c>
      <c r="D198" s="122">
        <v>505</v>
      </c>
      <c r="E198" s="122">
        <v>364</v>
      </c>
      <c r="F198" s="122">
        <v>2852</v>
      </c>
      <c r="G198" s="122">
        <v>3587</v>
      </c>
      <c r="H198" s="123">
        <v>632</v>
      </c>
      <c r="I198" s="124">
        <f aca="true" t="shared" si="18" ref="I198:I214">SUM(B198:H198)</f>
        <v>30844</v>
      </c>
    </row>
    <row r="199" spans="1:9" ht="25.5">
      <c r="A199" s="121" t="s">
        <v>45</v>
      </c>
      <c r="B199" s="122">
        <v>13069</v>
      </c>
      <c r="C199" s="122">
        <v>393</v>
      </c>
      <c r="D199" s="122">
        <v>0</v>
      </c>
      <c r="E199" s="122">
        <v>22</v>
      </c>
      <c r="F199" s="122">
        <v>8</v>
      </c>
      <c r="G199" s="122">
        <v>87</v>
      </c>
      <c r="H199" s="123">
        <v>5480</v>
      </c>
      <c r="I199" s="124">
        <f t="shared" si="18"/>
        <v>19059</v>
      </c>
    </row>
    <row r="200" spans="1:9" ht="38.25">
      <c r="A200" s="121" t="s">
        <v>46</v>
      </c>
      <c r="B200" s="122">
        <v>14193</v>
      </c>
      <c r="C200" s="122">
        <v>6883</v>
      </c>
      <c r="D200" s="122">
        <v>51</v>
      </c>
      <c r="E200" s="122">
        <v>3684</v>
      </c>
      <c r="F200" s="122">
        <v>83</v>
      </c>
      <c r="G200" s="122">
        <v>1291</v>
      </c>
      <c r="H200" s="123">
        <v>50</v>
      </c>
      <c r="I200" s="124">
        <f t="shared" si="18"/>
        <v>26235</v>
      </c>
    </row>
    <row r="201" spans="1:9" ht="25.5">
      <c r="A201" s="121" t="s">
        <v>128</v>
      </c>
      <c r="B201" s="122">
        <v>5975</v>
      </c>
      <c r="C201" s="122">
        <v>1433</v>
      </c>
      <c r="D201" s="122">
        <v>24</v>
      </c>
      <c r="E201" s="122">
        <v>265</v>
      </c>
      <c r="F201" s="122">
        <v>623</v>
      </c>
      <c r="G201" s="122">
        <v>3201</v>
      </c>
      <c r="H201" s="123">
        <v>163</v>
      </c>
      <c r="I201" s="124">
        <f t="shared" si="18"/>
        <v>11684</v>
      </c>
    </row>
    <row r="202" spans="1:9" ht="38.25">
      <c r="A202" s="121" t="s">
        <v>48</v>
      </c>
      <c r="B202" s="122">
        <v>512</v>
      </c>
      <c r="C202" s="122">
        <v>228</v>
      </c>
      <c r="D202" s="122">
        <v>0</v>
      </c>
      <c r="E202" s="122">
        <v>492</v>
      </c>
      <c r="F202" s="122">
        <v>19</v>
      </c>
      <c r="G202" s="122">
        <v>27</v>
      </c>
      <c r="H202" s="123">
        <v>0</v>
      </c>
      <c r="I202" s="124">
        <f t="shared" si="18"/>
        <v>1278</v>
      </c>
    </row>
    <row r="203" spans="1:9" ht="25.5">
      <c r="A203" s="121" t="s">
        <v>49</v>
      </c>
      <c r="B203" s="122">
        <v>2644</v>
      </c>
      <c r="C203" s="122">
        <v>31</v>
      </c>
      <c r="D203" s="122">
        <v>0</v>
      </c>
      <c r="E203" s="122">
        <v>44</v>
      </c>
      <c r="F203" s="122">
        <v>9</v>
      </c>
      <c r="G203" s="122">
        <v>224</v>
      </c>
      <c r="H203" s="123">
        <v>0</v>
      </c>
      <c r="I203" s="124">
        <f t="shared" si="18"/>
        <v>2952</v>
      </c>
    </row>
    <row r="204" spans="1:9" ht="38.25">
      <c r="A204" s="121" t="s">
        <v>85</v>
      </c>
      <c r="B204" s="122">
        <v>10441</v>
      </c>
      <c r="C204" s="122">
        <v>1131</v>
      </c>
      <c r="D204" s="122">
        <v>6</v>
      </c>
      <c r="E204" s="122">
        <v>409</v>
      </c>
      <c r="F204" s="122">
        <v>50</v>
      </c>
      <c r="G204" s="122">
        <v>2199</v>
      </c>
      <c r="H204" s="123">
        <v>2</v>
      </c>
      <c r="I204" s="124">
        <f t="shared" si="18"/>
        <v>14238</v>
      </c>
    </row>
    <row r="205" spans="1:9" ht="25.5">
      <c r="A205" s="121" t="s">
        <v>86</v>
      </c>
      <c r="B205" s="122">
        <v>6758</v>
      </c>
      <c r="C205" s="122">
        <v>1593</v>
      </c>
      <c r="D205" s="122">
        <v>35</v>
      </c>
      <c r="E205" s="122">
        <v>142</v>
      </c>
      <c r="F205" s="122">
        <v>158</v>
      </c>
      <c r="G205" s="122">
        <v>994</v>
      </c>
      <c r="H205" s="123">
        <v>148</v>
      </c>
      <c r="I205" s="124">
        <f t="shared" si="18"/>
        <v>9828</v>
      </c>
    </row>
    <row r="206" spans="1:9" ht="38.25">
      <c r="A206" s="121" t="s">
        <v>129</v>
      </c>
      <c r="B206" s="122">
        <v>1458</v>
      </c>
      <c r="C206" s="122">
        <v>115</v>
      </c>
      <c r="D206" s="122">
        <v>9</v>
      </c>
      <c r="E206" s="122">
        <v>0</v>
      </c>
      <c r="F206" s="122">
        <v>62</v>
      </c>
      <c r="G206" s="122">
        <v>51</v>
      </c>
      <c r="H206" s="123">
        <v>4</v>
      </c>
      <c r="I206" s="124">
        <f t="shared" si="18"/>
        <v>1699</v>
      </c>
    </row>
    <row r="207" spans="1:9" ht="38.25">
      <c r="A207" s="121" t="s">
        <v>130</v>
      </c>
      <c r="B207" s="122">
        <v>2783</v>
      </c>
      <c r="C207" s="122">
        <v>422</v>
      </c>
      <c r="D207" s="122">
        <v>25</v>
      </c>
      <c r="E207" s="122">
        <v>9</v>
      </c>
      <c r="F207" s="122">
        <v>80</v>
      </c>
      <c r="G207" s="122">
        <v>732</v>
      </c>
      <c r="H207" s="123">
        <v>0</v>
      </c>
      <c r="I207" s="124">
        <f t="shared" si="18"/>
        <v>4051</v>
      </c>
    </row>
    <row r="208" spans="1:9" ht="63.75">
      <c r="A208" s="121" t="s">
        <v>141</v>
      </c>
      <c r="B208" s="125">
        <v>10849</v>
      </c>
      <c r="C208" s="125">
        <v>2482</v>
      </c>
      <c r="D208" s="125">
        <v>0</v>
      </c>
      <c r="E208" s="125">
        <v>134</v>
      </c>
      <c r="F208" s="125">
        <v>163</v>
      </c>
      <c r="G208" s="125">
        <v>71</v>
      </c>
      <c r="H208" s="126">
        <v>27</v>
      </c>
      <c r="I208" s="124">
        <f t="shared" si="18"/>
        <v>13726</v>
      </c>
    </row>
    <row r="209" spans="1:9" ht="38.25">
      <c r="A209" s="58" t="s">
        <v>87</v>
      </c>
      <c r="B209" s="122">
        <v>8113</v>
      </c>
      <c r="C209" s="122">
        <v>10055</v>
      </c>
      <c r="D209" s="122">
        <v>64</v>
      </c>
      <c r="E209" s="122">
        <v>20235</v>
      </c>
      <c r="F209" s="122">
        <v>72</v>
      </c>
      <c r="G209" s="122">
        <v>3706</v>
      </c>
      <c r="H209" s="122">
        <v>51</v>
      </c>
      <c r="I209" s="124">
        <f t="shared" si="18"/>
        <v>42296</v>
      </c>
    </row>
    <row r="210" spans="1:9" ht="51">
      <c r="A210" s="121" t="s">
        <v>123</v>
      </c>
      <c r="B210" s="125">
        <v>20255</v>
      </c>
      <c r="C210" s="125">
        <v>3056</v>
      </c>
      <c r="D210" s="125">
        <v>31</v>
      </c>
      <c r="E210" s="125">
        <v>985</v>
      </c>
      <c r="F210" s="125">
        <v>292</v>
      </c>
      <c r="G210" s="125">
        <v>11482</v>
      </c>
      <c r="H210" s="126">
        <v>5</v>
      </c>
      <c r="I210" s="124">
        <f t="shared" si="18"/>
        <v>36106</v>
      </c>
    </row>
    <row r="211" spans="1:9" ht="25.5">
      <c r="A211" s="121" t="s">
        <v>89</v>
      </c>
      <c r="B211" s="122">
        <v>1943</v>
      </c>
      <c r="C211" s="122">
        <v>340</v>
      </c>
      <c r="D211" s="122">
        <v>4</v>
      </c>
      <c r="E211" s="122">
        <v>111</v>
      </c>
      <c r="F211" s="122">
        <v>156</v>
      </c>
      <c r="G211" s="122">
        <v>492</v>
      </c>
      <c r="H211" s="123">
        <v>0</v>
      </c>
      <c r="I211" s="124">
        <f t="shared" si="18"/>
        <v>3046</v>
      </c>
    </row>
    <row r="212" spans="1:9" ht="38.25">
      <c r="A212" s="121" t="s">
        <v>90</v>
      </c>
      <c r="B212" s="125">
        <v>473</v>
      </c>
      <c r="C212" s="125">
        <v>690</v>
      </c>
      <c r="D212" s="125">
        <v>0</v>
      </c>
      <c r="E212" s="125">
        <v>261</v>
      </c>
      <c r="F212" s="125">
        <v>54</v>
      </c>
      <c r="G212" s="125">
        <v>84</v>
      </c>
      <c r="H212" s="126">
        <v>6</v>
      </c>
      <c r="I212" s="124">
        <f t="shared" si="18"/>
        <v>1568</v>
      </c>
    </row>
    <row r="213" spans="1:9" ht="22.5">
      <c r="A213" s="56" t="s">
        <v>91</v>
      </c>
      <c r="B213" s="125">
        <v>79</v>
      </c>
      <c r="C213" s="125">
        <v>0</v>
      </c>
      <c r="D213" s="125">
        <v>44</v>
      </c>
      <c r="E213" s="125">
        <v>0</v>
      </c>
      <c r="F213" s="125">
        <v>0</v>
      </c>
      <c r="G213" s="125">
        <v>0</v>
      </c>
      <c r="H213" s="125">
        <v>0</v>
      </c>
      <c r="I213" s="124">
        <f t="shared" si="18"/>
        <v>123</v>
      </c>
    </row>
    <row r="214" spans="1:9" ht="39" thickBot="1">
      <c r="A214" s="127" t="s">
        <v>92</v>
      </c>
      <c r="B214" s="128">
        <v>6118</v>
      </c>
      <c r="C214" s="128">
        <v>569</v>
      </c>
      <c r="D214" s="128"/>
      <c r="E214" s="128">
        <v>108</v>
      </c>
      <c r="F214" s="128">
        <v>136</v>
      </c>
      <c r="G214" s="128">
        <v>2637</v>
      </c>
      <c r="H214" s="129">
        <v>11</v>
      </c>
      <c r="I214" s="124">
        <f t="shared" si="18"/>
        <v>9579</v>
      </c>
    </row>
    <row r="215" spans="1:9" ht="26.25" thickBot="1">
      <c r="A215" s="59" t="s">
        <v>190</v>
      </c>
      <c r="B215" s="130">
        <f aca="true" t="shared" si="19" ref="B215:I215">SUM(B197:B214)</f>
        <v>128493</v>
      </c>
      <c r="C215" s="130">
        <f t="shared" si="19"/>
        <v>32250</v>
      </c>
      <c r="D215" s="130">
        <f t="shared" si="19"/>
        <v>798</v>
      </c>
      <c r="E215" s="130">
        <f t="shared" si="19"/>
        <v>27267</v>
      </c>
      <c r="F215" s="130">
        <f t="shared" si="19"/>
        <v>5451</v>
      </c>
      <c r="G215" s="130">
        <f t="shared" si="19"/>
        <v>31079</v>
      </c>
      <c r="H215" s="130">
        <f t="shared" si="19"/>
        <v>6579</v>
      </c>
      <c r="I215" s="130">
        <f t="shared" si="19"/>
        <v>231917</v>
      </c>
    </row>
    <row r="216" spans="1:9" ht="13.5" thickBot="1">
      <c r="A216" s="252" t="s">
        <v>171</v>
      </c>
      <c r="B216" s="252"/>
      <c r="C216" s="252"/>
      <c r="D216" s="252"/>
      <c r="E216" s="252"/>
      <c r="F216" s="252"/>
      <c r="G216" s="252"/>
      <c r="H216" s="252"/>
      <c r="I216" s="252"/>
    </row>
    <row r="217" spans="1:9" ht="45.75" thickBot="1">
      <c r="A217" s="113" t="s">
        <v>176</v>
      </c>
      <c r="B217" s="111" t="s">
        <v>118</v>
      </c>
      <c r="C217" s="114" t="s">
        <v>119</v>
      </c>
      <c r="D217" s="111" t="s">
        <v>120</v>
      </c>
      <c r="E217" s="114" t="s">
        <v>61</v>
      </c>
      <c r="F217" s="115" t="s">
        <v>60</v>
      </c>
      <c r="G217" s="111" t="s">
        <v>59</v>
      </c>
      <c r="H217" s="116" t="s">
        <v>139</v>
      </c>
      <c r="I217" s="117" t="s">
        <v>184</v>
      </c>
    </row>
    <row r="218" spans="1:9" ht="25.5">
      <c r="A218" s="118" t="s">
        <v>43</v>
      </c>
      <c r="B218" s="119">
        <v>1807</v>
      </c>
      <c r="C218" s="119">
        <v>334</v>
      </c>
      <c r="D218" s="119">
        <v>62</v>
      </c>
      <c r="E218" s="119">
        <v>57</v>
      </c>
      <c r="F218" s="119">
        <v>335</v>
      </c>
      <c r="G218" s="119">
        <v>116</v>
      </c>
      <c r="H218" s="119">
        <v>0</v>
      </c>
      <c r="I218" s="120">
        <f>SUM(B218:H218)</f>
        <v>2711</v>
      </c>
    </row>
    <row r="219" spans="1:9" ht="25.5">
      <c r="A219" s="121" t="s">
        <v>44</v>
      </c>
      <c r="B219" s="122">
        <v>20107</v>
      </c>
      <c r="C219" s="122">
        <v>4789</v>
      </c>
      <c r="D219" s="122">
        <v>621</v>
      </c>
      <c r="E219" s="122">
        <v>1385</v>
      </c>
      <c r="F219" s="122">
        <v>4084</v>
      </c>
      <c r="G219" s="122">
        <v>4236</v>
      </c>
      <c r="H219" s="123">
        <v>22</v>
      </c>
      <c r="I219" s="124">
        <f aca="true" t="shared" si="20" ref="I219:I235">SUM(B219:H219)</f>
        <v>35244</v>
      </c>
    </row>
    <row r="220" spans="1:9" ht="25.5">
      <c r="A220" s="121" t="s">
        <v>45</v>
      </c>
      <c r="B220" s="122">
        <v>16424</v>
      </c>
      <c r="C220" s="122">
        <v>247</v>
      </c>
      <c r="D220" s="122">
        <v>0</v>
      </c>
      <c r="E220" s="122">
        <v>0</v>
      </c>
      <c r="F220" s="122">
        <v>5</v>
      </c>
      <c r="G220" s="122">
        <v>51</v>
      </c>
      <c r="H220" s="123">
        <v>1343</v>
      </c>
      <c r="I220" s="124">
        <f t="shared" si="20"/>
        <v>18070</v>
      </c>
    </row>
    <row r="221" spans="1:9" ht="38.25">
      <c r="A221" s="121" t="s">
        <v>46</v>
      </c>
      <c r="B221" s="122">
        <v>18374</v>
      </c>
      <c r="C221" s="122">
        <v>3951</v>
      </c>
      <c r="D221" s="122">
        <v>18</v>
      </c>
      <c r="E221" s="122">
        <v>13004</v>
      </c>
      <c r="F221" s="122">
        <v>111</v>
      </c>
      <c r="G221" s="122">
        <v>1851</v>
      </c>
      <c r="H221" s="123">
        <v>0</v>
      </c>
      <c r="I221" s="124">
        <f t="shared" si="20"/>
        <v>37309</v>
      </c>
    </row>
    <row r="222" spans="1:9" ht="25.5">
      <c r="A222" s="121" t="s">
        <v>128</v>
      </c>
      <c r="B222" s="122">
        <v>6642</v>
      </c>
      <c r="C222" s="122">
        <v>1568</v>
      </c>
      <c r="D222" s="122">
        <v>107</v>
      </c>
      <c r="E222" s="122">
        <v>337</v>
      </c>
      <c r="F222" s="122">
        <v>851</v>
      </c>
      <c r="G222" s="122">
        <v>2896</v>
      </c>
      <c r="H222" s="123">
        <v>162</v>
      </c>
      <c r="I222" s="124">
        <f t="shared" si="20"/>
        <v>12563</v>
      </c>
    </row>
    <row r="223" spans="1:9" ht="38.25">
      <c r="A223" s="121" t="s">
        <v>48</v>
      </c>
      <c r="B223" s="122">
        <v>452</v>
      </c>
      <c r="C223" s="122">
        <v>288</v>
      </c>
      <c r="D223" s="122">
        <v>0</v>
      </c>
      <c r="E223" s="122">
        <v>805</v>
      </c>
      <c r="F223" s="122">
        <v>17</v>
      </c>
      <c r="G223" s="122">
        <v>15</v>
      </c>
      <c r="H223" s="123">
        <v>0</v>
      </c>
      <c r="I223" s="124">
        <f t="shared" si="20"/>
        <v>1577</v>
      </c>
    </row>
    <row r="224" spans="1:9" ht="25.5">
      <c r="A224" s="121" t="s">
        <v>49</v>
      </c>
      <c r="B224" s="122">
        <v>1534</v>
      </c>
      <c r="C224" s="122">
        <v>36</v>
      </c>
      <c r="D224" s="122">
        <v>5</v>
      </c>
      <c r="E224" s="122">
        <v>36</v>
      </c>
      <c r="F224" s="122">
        <v>5</v>
      </c>
      <c r="G224" s="122">
        <v>72</v>
      </c>
      <c r="H224" s="123">
        <v>0</v>
      </c>
      <c r="I224" s="124">
        <f t="shared" si="20"/>
        <v>1688</v>
      </c>
    </row>
    <row r="225" spans="1:9" ht="38.25">
      <c r="A225" s="121" t="s">
        <v>85</v>
      </c>
      <c r="B225" s="122">
        <v>9868</v>
      </c>
      <c r="C225" s="122">
        <v>1473</v>
      </c>
      <c r="D225" s="122">
        <v>60</v>
      </c>
      <c r="E225" s="122">
        <v>292</v>
      </c>
      <c r="F225" s="122">
        <v>27</v>
      </c>
      <c r="G225" s="122">
        <v>1600</v>
      </c>
      <c r="H225" s="123">
        <v>1410</v>
      </c>
      <c r="I225" s="124">
        <f t="shared" si="20"/>
        <v>14730</v>
      </c>
    </row>
    <row r="226" spans="1:9" ht="25.5">
      <c r="A226" s="121" t="s">
        <v>86</v>
      </c>
      <c r="B226" s="122">
        <v>6116</v>
      </c>
      <c r="C226" s="122">
        <v>3159</v>
      </c>
      <c r="D226" s="122">
        <v>7</v>
      </c>
      <c r="E226" s="122">
        <v>240</v>
      </c>
      <c r="F226" s="122">
        <v>504</v>
      </c>
      <c r="G226" s="122">
        <v>336</v>
      </c>
      <c r="H226" s="123">
        <v>46</v>
      </c>
      <c r="I226" s="124">
        <f t="shared" si="20"/>
        <v>10408</v>
      </c>
    </row>
    <row r="227" spans="1:9" ht="38.25">
      <c r="A227" s="121" t="s">
        <v>129</v>
      </c>
      <c r="B227" s="122">
        <v>1097</v>
      </c>
      <c r="C227" s="122">
        <v>208</v>
      </c>
      <c r="D227" s="122">
        <v>63</v>
      </c>
      <c r="E227" s="122">
        <v>11</v>
      </c>
      <c r="F227" s="122">
        <v>0</v>
      </c>
      <c r="G227" s="122">
        <v>78</v>
      </c>
      <c r="H227" s="123">
        <v>0</v>
      </c>
      <c r="I227" s="124">
        <f t="shared" si="20"/>
        <v>1457</v>
      </c>
    </row>
    <row r="228" spans="1:9" ht="38.25">
      <c r="A228" s="121" t="s">
        <v>130</v>
      </c>
      <c r="B228" s="122">
        <v>3099</v>
      </c>
      <c r="C228" s="122">
        <v>294</v>
      </c>
      <c r="D228" s="122">
        <v>5</v>
      </c>
      <c r="E228" s="122">
        <v>21</v>
      </c>
      <c r="F228" s="122">
        <v>58</v>
      </c>
      <c r="G228" s="122">
        <v>829</v>
      </c>
      <c r="H228" s="123">
        <v>0</v>
      </c>
      <c r="I228" s="124">
        <f t="shared" si="20"/>
        <v>4306</v>
      </c>
    </row>
    <row r="229" spans="1:9" ht="63.75">
      <c r="A229" s="121" t="s">
        <v>141</v>
      </c>
      <c r="B229" s="125">
        <v>9391</v>
      </c>
      <c r="C229" s="125">
        <v>2698</v>
      </c>
      <c r="D229" s="125">
        <v>0</v>
      </c>
      <c r="E229" s="125">
        <v>218</v>
      </c>
      <c r="F229" s="125">
        <v>431</v>
      </c>
      <c r="G229" s="125">
        <v>145</v>
      </c>
      <c r="H229" s="126">
        <v>0</v>
      </c>
      <c r="I229" s="124">
        <f t="shared" si="20"/>
        <v>12883</v>
      </c>
    </row>
    <row r="230" spans="1:9" ht="38.25">
      <c r="A230" s="58" t="s">
        <v>87</v>
      </c>
      <c r="B230" s="122">
        <v>7656</v>
      </c>
      <c r="C230" s="122">
        <v>6652</v>
      </c>
      <c r="D230" s="122">
        <v>41</v>
      </c>
      <c r="E230" s="122">
        <v>25645</v>
      </c>
      <c r="F230" s="122">
        <v>34</v>
      </c>
      <c r="G230" s="122">
        <v>3191</v>
      </c>
      <c r="H230" s="122">
        <v>204</v>
      </c>
      <c r="I230" s="124">
        <f t="shared" si="20"/>
        <v>43423</v>
      </c>
    </row>
    <row r="231" spans="1:9" ht="51">
      <c r="A231" s="121" t="s">
        <v>123</v>
      </c>
      <c r="B231" s="125">
        <v>20113</v>
      </c>
      <c r="C231" s="125">
        <v>2720</v>
      </c>
      <c r="D231" s="125">
        <v>17</v>
      </c>
      <c r="E231" s="125">
        <v>364</v>
      </c>
      <c r="F231" s="125">
        <v>596</v>
      </c>
      <c r="G231" s="125">
        <v>9249</v>
      </c>
      <c r="H231" s="126">
        <v>418</v>
      </c>
      <c r="I231" s="124">
        <f t="shared" si="20"/>
        <v>33477</v>
      </c>
    </row>
    <row r="232" spans="1:9" ht="25.5">
      <c r="A232" s="121" t="s">
        <v>89</v>
      </c>
      <c r="B232" s="122">
        <v>1829</v>
      </c>
      <c r="C232" s="122">
        <v>294</v>
      </c>
      <c r="D232" s="122">
        <v>3</v>
      </c>
      <c r="E232" s="122">
        <v>6</v>
      </c>
      <c r="F232" s="122">
        <v>25</v>
      </c>
      <c r="G232" s="122">
        <v>331</v>
      </c>
      <c r="H232" s="123">
        <v>65</v>
      </c>
      <c r="I232" s="124">
        <f t="shared" si="20"/>
        <v>2553</v>
      </c>
    </row>
    <row r="233" spans="1:9" ht="38.25">
      <c r="A233" s="121" t="s">
        <v>90</v>
      </c>
      <c r="B233" s="125">
        <v>820</v>
      </c>
      <c r="C233" s="125">
        <v>620</v>
      </c>
      <c r="D233" s="125">
        <v>1</v>
      </c>
      <c r="E233" s="125">
        <v>104</v>
      </c>
      <c r="F233" s="125">
        <v>91</v>
      </c>
      <c r="G233" s="125">
        <v>66</v>
      </c>
      <c r="H233" s="126">
        <v>18</v>
      </c>
      <c r="I233" s="124">
        <f t="shared" si="20"/>
        <v>1720</v>
      </c>
    </row>
    <row r="234" spans="1:9" ht="22.5">
      <c r="A234" s="56" t="s">
        <v>91</v>
      </c>
      <c r="B234" s="125">
        <v>0</v>
      </c>
      <c r="C234" s="125">
        <v>0</v>
      </c>
      <c r="D234" s="125">
        <v>0</v>
      </c>
      <c r="E234" s="125">
        <v>0</v>
      </c>
      <c r="F234" s="125">
        <v>0</v>
      </c>
      <c r="G234" s="125">
        <v>0</v>
      </c>
      <c r="H234" s="125">
        <v>0</v>
      </c>
      <c r="I234" s="124">
        <f t="shared" si="20"/>
        <v>0</v>
      </c>
    </row>
    <row r="235" spans="1:9" ht="39" thickBot="1">
      <c r="A235" s="127" t="s">
        <v>92</v>
      </c>
      <c r="B235" s="128">
        <v>7127</v>
      </c>
      <c r="C235" s="128">
        <v>716</v>
      </c>
      <c r="D235" s="128">
        <v>32</v>
      </c>
      <c r="E235" s="128">
        <v>37</v>
      </c>
      <c r="F235" s="128">
        <v>281</v>
      </c>
      <c r="G235" s="128">
        <v>1644</v>
      </c>
      <c r="H235" s="129">
        <v>0</v>
      </c>
      <c r="I235" s="124">
        <f t="shared" si="20"/>
        <v>9837</v>
      </c>
    </row>
    <row r="236" spans="1:9" ht="39" thickBot="1">
      <c r="A236" s="59" t="s">
        <v>191</v>
      </c>
      <c r="B236" s="130">
        <f aca="true" t="shared" si="21" ref="B236:I236">SUM(B218:B235)</f>
        <v>132456</v>
      </c>
      <c r="C236" s="130">
        <f t="shared" si="21"/>
        <v>30047</v>
      </c>
      <c r="D236" s="130">
        <f t="shared" si="21"/>
        <v>1042</v>
      </c>
      <c r="E236" s="130">
        <f t="shared" si="21"/>
        <v>42562</v>
      </c>
      <c r="F236" s="130">
        <f t="shared" si="21"/>
        <v>7455</v>
      </c>
      <c r="G236" s="130">
        <f t="shared" si="21"/>
        <v>26706</v>
      </c>
      <c r="H236" s="130">
        <f t="shared" si="21"/>
        <v>3688</v>
      </c>
      <c r="I236" s="130">
        <f t="shared" si="21"/>
        <v>243956</v>
      </c>
    </row>
    <row r="237" spans="1:9" ht="13.5" thickBot="1">
      <c r="A237" s="252" t="s">
        <v>172</v>
      </c>
      <c r="B237" s="252"/>
      <c r="C237" s="252"/>
      <c r="D237" s="252"/>
      <c r="E237" s="252"/>
      <c r="F237" s="252"/>
      <c r="G237" s="252"/>
      <c r="H237" s="252"/>
      <c r="I237" s="252"/>
    </row>
    <row r="238" spans="1:9" ht="45.75" thickBot="1">
      <c r="A238" s="113" t="s">
        <v>176</v>
      </c>
      <c r="B238" s="111" t="s">
        <v>118</v>
      </c>
      <c r="C238" s="114" t="s">
        <v>119</v>
      </c>
      <c r="D238" s="111" t="s">
        <v>120</v>
      </c>
      <c r="E238" s="114" t="s">
        <v>61</v>
      </c>
      <c r="F238" s="115" t="s">
        <v>60</v>
      </c>
      <c r="G238" s="111" t="s">
        <v>59</v>
      </c>
      <c r="H238" s="116" t="s">
        <v>139</v>
      </c>
      <c r="I238" s="117" t="s">
        <v>184</v>
      </c>
    </row>
    <row r="239" spans="1:9" ht="25.5">
      <c r="A239" s="118" t="s">
        <v>43</v>
      </c>
      <c r="B239" s="119">
        <v>2552</v>
      </c>
      <c r="C239" s="119">
        <v>267</v>
      </c>
      <c r="D239" s="119">
        <v>164</v>
      </c>
      <c r="E239" s="119">
        <v>88</v>
      </c>
      <c r="F239" s="119">
        <v>794</v>
      </c>
      <c r="G239" s="119">
        <v>143</v>
      </c>
      <c r="H239" s="119">
        <v>0</v>
      </c>
      <c r="I239" s="120">
        <f>SUM(B239:H239)</f>
        <v>4008</v>
      </c>
    </row>
    <row r="240" spans="1:9" ht="25.5">
      <c r="A240" s="121" t="s">
        <v>44</v>
      </c>
      <c r="B240" s="122">
        <v>22624</v>
      </c>
      <c r="C240" s="122">
        <v>5043</v>
      </c>
      <c r="D240" s="122">
        <v>600</v>
      </c>
      <c r="E240" s="122">
        <v>337</v>
      </c>
      <c r="F240" s="122">
        <v>3463</v>
      </c>
      <c r="G240" s="122">
        <v>5535</v>
      </c>
      <c r="H240" s="123">
        <v>258</v>
      </c>
      <c r="I240" s="124">
        <f aca="true" t="shared" si="22" ref="I240:I256">SUM(B240:H240)</f>
        <v>37860</v>
      </c>
    </row>
    <row r="241" spans="1:9" ht="25.5">
      <c r="A241" s="121" t="s">
        <v>45</v>
      </c>
      <c r="B241" s="122">
        <v>23763</v>
      </c>
      <c r="C241" s="122">
        <v>605</v>
      </c>
      <c r="D241" s="122">
        <v>1</v>
      </c>
      <c r="E241" s="122">
        <v>335</v>
      </c>
      <c r="F241" s="122">
        <v>3</v>
      </c>
      <c r="G241" s="122">
        <v>110</v>
      </c>
      <c r="H241" s="123">
        <v>7997</v>
      </c>
      <c r="I241" s="124">
        <f t="shared" si="22"/>
        <v>32814</v>
      </c>
    </row>
    <row r="242" spans="1:9" ht="38.25">
      <c r="A242" s="121" t="s">
        <v>46</v>
      </c>
      <c r="B242" s="122">
        <v>17568</v>
      </c>
      <c r="C242" s="122">
        <v>3214</v>
      </c>
      <c r="D242" s="122">
        <v>44</v>
      </c>
      <c r="E242" s="122">
        <v>798</v>
      </c>
      <c r="F242" s="122">
        <v>172</v>
      </c>
      <c r="G242" s="122">
        <v>1842</v>
      </c>
      <c r="H242" s="123">
        <v>58</v>
      </c>
      <c r="I242" s="124">
        <f t="shared" si="22"/>
        <v>23696</v>
      </c>
    </row>
    <row r="243" spans="1:9" ht="25.5">
      <c r="A243" s="121" t="s">
        <v>128</v>
      </c>
      <c r="B243" s="122">
        <v>6535</v>
      </c>
      <c r="C243" s="122">
        <v>1371</v>
      </c>
      <c r="D243" s="122">
        <v>66</v>
      </c>
      <c r="E243" s="122">
        <v>243</v>
      </c>
      <c r="F243" s="122">
        <v>672</v>
      </c>
      <c r="G243" s="122">
        <v>2770</v>
      </c>
      <c r="H243" s="123">
        <v>332</v>
      </c>
      <c r="I243" s="124">
        <f t="shared" si="22"/>
        <v>11989</v>
      </c>
    </row>
    <row r="244" spans="1:9" ht="38.25">
      <c r="A244" s="121" t="s">
        <v>48</v>
      </c>
      <c r="B244" s="122">
        <v>477</v>
      </c>
      <c r="C244" s="122">
        <v>300</v>
      </c>
      <c r="D244" s="122">
        <v>0</v>
      </c>
      <c r="E244" s="122">
        <v>632</v>
      </c>
      <c r="F244" s="122">
        <v>10</v>
      </c>
      <c r="G244" s="122">
        <v>85</v>
      </c>
      <c r="H244" s="123">
        <v>0</v>
      </c>
      <c r="I244" s="124">
        <f t="shared" si="22"/>
        <v>1504</v>
      </c>
    </row>
    <row r="245" spans="1:9" ht="25.5">
      <c r="A245" s="121" t="s">
        <v>49</v>
      </c>
      <c r="B245" s="122">
        <v>2015</v>
      </c>
      <c r="C245" s="122">
        <v>27</v>
      </c>
      <c r="D245" s="122">
        <v>4</v>
      </c>
      <c r="E245" s="122">
        <v>0</v>
      </c>
      <c r="F245" s="122">
        <v>6</v>
      </c>
      <c r="G245" s="122">
        <v>214</v>
      </c>
      <c r="H245" s="123">
        <v>0</v>
      </c>
      <c r="I245" s="124">
        <f t="shared" si="22"/>
        <v>2266</v>
      </c>
    </row>
    <row r="246" spans="1:9" ht="38.25">
      <c r="A246" s="121" t="s">
        <v>85</v>
      </c>
      <c r="B246" s="122">
        <v>12463</v>
      </c>
      <c r="C246" s="122">
        <v>1275</v>
      </c>
      <c r="D246" s="122">
        <v>4</v>
      </c>
      <c r="E246" s="122">
        <v>271</v>
      </c>
      <c r="F246" s="122">
        <v>64</v>
      </c>
      <c r="G246" s="122">
        <v>1454</v>
      </c>
      <c r="H246" s="123">
        <v>7</v>
      </c>
      <c r="I246" s="124">
        <f t="shared" si="22"/>
        <v>15538</v>
      </c>
    </row>
    <row r="247" spans="1:9" ht="25.5">
      <c r="A247" s="121" t="s">
        <v>86</v>
      </c>
      <c r="B247" s="122">
        <v>7330</v>
      </c>
      <c r="C247" s="122">
        <v>2264</v>
      </c>
      <c r="D247" s="122">
        <v>12</v>
      </c>
      <c r="E247" s="122">
        <v>190</v>
      </c>
      <c r="F247" s="122">
        <v>347</v>
      </c>
      <c r="G247" s="122">
        <v>303</v>
      </c>
      <c r="H247" s="123">
        <v>120</v>
      </c>
      <c r="I247" s="124">
        <f t="shared" si="22"/>
        <v>10566</v>
      </c>
    </row>
    <row r="248" spans="1:9" ht="38.25">
      <c r="A248" s="121" t="s">
        <v>129</v>
      </c>
      <c r="B248" s="122">
        <v>1436</v>
      </c>
      <c r="C248" s="122">
        <v>102</v>
      </c>
      <c r="D248" s="122">
        <v>0</v>
      </c>
      <c r="E248" s="122">
        <v>0</v>
      </c>
      <c r="F248" s="122">
        <v>2</v>
      </c>
      <c r="G248" s="122">
        <v>23</v>
      </c>
      <c r="H248" s="123">
        <v>0</v>
      </c>
      <c r="I248" s="124">
        <f t="shared" si="22"/>
        <v>1563</v>
      </c>
    </row>
    <row r="249" spans="1:9" ht="38.25">
      <c r="A249" s="121" t="s">
        <v>130</v>
      </c>
      <c r="B249" s="122">
        <v>2693</v>
      </c>
      <c r="C249" s="122">
        <v>286</v>
      </c>
      <c r="D249" s="122">
        <v>1</v>
      </c>
      <c r="E249" s="122">
        <v>198</v>
      </c>
      <c r="F249" s="122">
        <v>41</v>
      </c>
      <c r="G249" s="122">
        <v>1005</v>
      </c>
      <c r="H249" s="123">
        <v>2</v>
      </c>
      <c r="I249" s="124">
        <f t="shared" si="22"/>
        <v>4226</v>
      </c>
    </row>
    <row r="250" spans="1:9" ht="63.75">
      <c r="A250" s="121" t="s">
        <v>141</v>
      </c>
      <c r="B250" s="125">
        <v>6574</v>
      </c>
      <c r="C250" s="125">
        <v>2042</v>
      </c>
      <c r="D250" s="125">
        <v>0</v>
      </c>
      <c r="E250" s="125">
        <v>414</v>
      </c>
      <c r="F250" s="125">
        <v>661</v>
      </c>
      <c r="G250" s="125">
        <v>115</v>
      </c>
      <c r="H250" s="126">
        <v>8</v>
      </c>
      <c r="I250" s="124">
        <f t="shared" si="22"/>
        <v>9814</v>
      </c>
    </row>
    <row r="251" spans="1:9" ht="38.25">
      <c r="A251" s="58" t="s">
        <v>87</v>
      </c>
      <c r="B251" s="122">
        <v>6709</v>
      </c>
      <c r="C251" s="122">
        <v>12486</v>
      </c>
      <c r="D251" s="122">
        <v>12</v>
      </c>
      <c r="E251" s="122">
        <v>25536</v>
      </c>
      <c r="F251" s="122">
        <v>6</v>
      </c>
      <c r="G251" s="122">
        <v>4096</v>
      </c>
      <c r="H251" s="122">
        <v>53</v>
      </c>
      <c r="I251" s="124">
        <f t="shared" si="22"/>
        <v>48898</v>
      </c>
    </row>
    <row r="252" spans="1:9" ht="51">
      <c r="A252" s="121" t="s">
        <v>123</v>
      </c>
      <c r="B252" s="125">
        <v>24922</v>
      </c>
      <c r="C252" s="125">
        <v>5919</v>
      </c>
      <c r="D252" s="125">
        <v>16</v>
      </c>
      <c r="E252" s="125">
        <v>345</v>
      </c>
      <c r="F252" s="125">
        <v>520</v>
      </c>
      <c r="G252" s="125">
        <v>12376</v>
      </c>
      <c r="H252" s="126">
        <v>254</v>
      </c>
      <c r="I252" s="124">
        <f t="shared" si="22"/>
        <v>44352</v>
      </c>
    </row>
    <row r="253" spans="1:9" ht="25.5">
      <c r="A253" s="121" t="s">
        <v>89</v>
      </c>
      <c r="B253" s="122">
        <v>2601</v>
      </c>
      <c r="C253" s="122">
        <v>146</v>
      </c>
      <c r="D253" s="122">
        <v>0</v>
      </c>
      <c r="E253" s="122">
        <v>51</v>
      </c>
      <c r="F253" s="122">
        <v>27</v>
      </c>
      <c r="G253" s="122">
        <v>345</v>
      </c>
      <c r="H253" s="123">
        <v>0</v>
      </c>
      <c r="I253" s="124">
        <f t="shared" si="22"/>
        <v>3170</v>
      </c>
    </row>
    <row r="254" spans="1:9" ht="38.25">
      <c r="A254" s="121" t="s">
        <v>90</v>
      </c>
      <c r="B254" s="125">
        <v>1012</v>
      </c>
      <c r="C254" s="125">
        <v>339</v>
      </c>
      <c r="D254" s="125">
        <v>1</v>
      </c>
      <c r="E254" s="125">
        <v>129</v>
      </c>
      <c r="F254" s="125">
        <v>10</v>
      </c>
      <c r="G254" s="125">
        <v>127</v>
      </c>
      <c r="H254" s="126">
        <v>63</v>
      </c>
      <c r="I254" s="124">
        <f t="shared" si="22"/>
        <v>1681</v>
      </c>
    </row>
    <row r="255" spans="1:9" ht="22.5">
      <c r="A255" s="56" t="s">
        <v>91</v>
      </c>
      <c r="B255" s="125">
        <v>4</v>
      </c>
      <c r="C255" s="125">
        <v>0</v>
      </c>
      <c r="D255" s="125">
        <v>0</v>
      </c>
      <c r="E255" s="125">
        <v>0</v>
      </c>
      <c r="F255" s="125">
        <v>0</v>
      </c>
      <c r="G255" s="125">
        <v>0</v>
      </c>
      <c r="H255" s="125">
        <v>0</v>
      </c>
      <c r="I255" s="124">
        <f t="shared" si="22"/>
        <v>4</v>
      </c>
    </row>
    <row r="256" spans="1:9" ht="39" thickBot="1">
      <c r="A256" s="127" t="s">
        <v>92</v>
      </c>
      <c r="B256" s="128">
        <v>7295</v>
      </c>
      <c r="C256" s="128">
        <v>357</v>
      </c>
      <c r="D256" s="128">
        <v>10</v>
      </c>
      <c r="E256" s="128">
        <v>236</v>
      </c>
      <c r="F256" s="128">
        <v>270</v>
      </c>
      <c r="G256" s="128">
        <v>1851</v>
      </c>
      <c r="H256" s="129">
        <v>26</v>
      </c>
      <c r="I256" s="124">
        <f t="shared" si="22"/>
        <v>10045</v>
      </c>
    </row>
    <row r="257" spans="1:9" ht="26.25" thickBot="1">
      <c r="A257" s="59" t="s">
        <v>192</v>
      </c>
      <c r="B257" s="130">
        <f aca="true" t="shared" si="23" ref="B257:I257">SUM(B239:B256)</f>
        <v>148573</v>
      </c>
      <c r="C257" s="130">
        <f t="shared" si="23"/>
        <v>36043</v>
      </c>
      <c r="D257" s="130">
        <f t="shared" si="23"/>
        <v>935</v>
      </c>
      <c r="E257" s="130">
        <f t="shared" si="23"/>
        <v>29803</v>
      </c>
      <c r="F257" s="130">
        <f t="shared" si="23"/>
        <v>7068</v>
      </c>
      <c r="G257" s="130">
        <f t="shared" si="23"/>
        <v>32394</v>
      </c>
      <c r="H257" s="130">
        <f t="shared" si="23"/>
        <v>9178</v>
      </c>
      <c r="I257" s="130">
        <f t="shared" si="23"/>
        <v>263994</v>
      </c>
    </row>
    <row r="258" spans="1:9" ht="13.5" thickBot="1">
      <c r="A258" s="252">
        <v>2012</v>
      </c>
      <c r="B258" s="252"/>
      <c r="C258" s="252"/>
      <c r="D258" s="252"/>
      <c r="E258" s="252"/>
      <c r="F258" s="252"/>
      <c r="G258" s="252"/>
      <c r="H258" s="252"/>
      <c r="I258" s="252"/>
    </row>
    <row r="259" spans="1:9" ht="45.75" thickBot="1">
      <c r="A259" s="113" t="s">
        <v>176</v>
      </c>
      <c r="B259" s="111" t="s">
        <v>118</v>
      </c>
      <c r="C259" s="114" t="s">
        <v>119</v>
      </c>
      <c r="D259" s="111" t="s">
        <v>120</v>
      </c>
      <c r="E259" s="114" t="s">
        <v>61</v>
      </c>
      <c r="F259" s="115" t="s">
        <v>60</v>
      </c>
      <c r="G259" s="111" t="s">
        <v>59</v>
      </c>
      <c r="H259" s="116" t="s">
        <v>139</v>
      </c>
      <c r="I259" s="117" t="s">
        <v>184</v>
      </c>
    </row>
    <row r="260" spans="1:9" ht="25.5">
      <c r="A260" s="118" t="s">
        <v>43</v>
      </c>
      <c r="B260" s="120">
        <f>B8+B29+B50+B71+B92+B113+B134+B155+B176+B197+B218+B239</f>
        <v>20669</v>
      </c>
      <c r="C260" s="120">
        <f aca="true" t="shared" si="24" ref="C260:H260">C8+C29+C50+C71+C92+C113+C134+C155+C176+C197+C218+C239</f>
        <v>2372</v>
      </c>
      <c r="D260" s="120">
        <f t="shared" si="24"/>
        <v>683</v>
      </c>
      <c r="E260" s="120">
        <f t="shared" si="24"/>
        <v>303</v>
      </c>
      <c r="F260" s="120">
        <f t="shared" si="24"/>
        <v>5015</v>
      </c>
      <c r="G260" s="120">
        <f t="shared" si="24"/>
        <v>1724</v>
      </c>
      <c r="H260" s="120">
        <f t="shared" si="24"/>
        <v>41</v>
      </c>
      <c r="I260" s="120">
        <f>SUM(B260:H260)</f>
        <v>30807</v>
      </c>
    </row>
    <row r="261" spans="1:9" ht="25.5">
      <c r="A261" s="121" t="s">
        <v>44</v>
      </c>
      <c r="B261" s="124">
        <f aca="true" t="shared" si="25" ref="B261:H276">B9+B30+B51+B72+B93+B114+B135+B156+B177+B198+B219+B240</f>
        <v>241691</v>
      </c>
      <c r="C261" s="124">
        <f t="shared" si="25"/>
        <v>53430</v>
      </c>
      <c r="D261" s="124">
        <f t="shared" si="25"/>
        <v>7807</v>
      </c>
      <c r="E261" s="124">
        <f t="shared" si="25"/>
        <v>4709</v>
      </c>
      <c r="F261" s="124">
        <f t="shared" si="25"/>
        <v>40152</v>
      </c>
      <c r="G261" s="124">
        <f t="shared" si="25"/>
        <v>41314</v>
      </c>
      <c r="H261" s="124">
        <f t="shared" si="25"/>
        <v>3105</v>
      </c>
      <c r="I261" s="124">
        <f aca="true" t="shared" si="26" ref="I261:I277">SUM(B261:H261)</f>
        <v>392208</v>
      </c>
    </row>
    <row r="262" spans="1:9" ht="25.5">
      <c r="A262" s="121" t="s">
        <v>45</v>
      </c>
      <c r="B262" s="124">
        <f t="shared" si="25"/>
        <v>95863</v>
      </c>
      <c r="C262" s="124">
        <f t="shared" si="25"/>
        <v>7284</v>
      </c>
      <c r="D262" s="124">
        <f t="shared" si="25"/>
        <v>3</v>
      </c>
      <c r="E262" s="124">
        <f t="shared" si="25"/>
        <v>1309</v>
      </c>
      <c r="F262" s="124">
        <f t="shared" si="25"/>
        <v>63</v>
      </c>
      <c r="G262" s="124">
        <f t="shared" si="25"/>
        <v>1077</v>
      </c>
      <c r="H262" s="124">
        <f t="shared" si="25"/>
        <v>26833</v>
      </c>
      <c r="I262" s="124">
        <f t="shared" si="26"/>
        <v>132432</v>
      </c>
    </row>
    <row r="263" spans="1:9" ht="38.25">
      <c r="A263" s="121" t="s">
        <v>46</v>
      </c>
      <c r="B263" s="124">
        <f t="shared" si="25"/>
        <v>176700</v>
      </c>
      <c r="C263" s="124">
        <f t="shared" si="25"/>
        <v>71455</v>
      </c>
      <c r="D263" s="124">
        <f t="shared" si="25"/>
        <v>513</v>
      </c>
      <c r="E263" s="124">
        <f t="shared" si="25"/>
        <v>55052</v>
      </c>
      <c r="F263" s="124">
        <f t="shared" si="25"/>
        <v>13859</v>
      </c>
      <c r="G263" s="124">
        <f t="shared" si="25"/>
        <v>20006</v>
      </c>
      <c r="H263" s="124">
        <f t="shared" si="25"/>
        <v>5590</v>
      </c>
      <c r="I263" s="124">
        <f t="shared" si="26"/>
        <v>343175</v>
      </c>
    </row>
    <row r="264" spans="1:9" ht="25.5">
      <c r="A264" s="121" t="s">
        <v>128</v>
      </c>
      <c r="B264" s="124">
        <f t="shared" si="25"/>
        <v>80735</v>
      </c>
      <c r="C264" s="124">
        <f t="shared" si="25"/>
        <v>18733</v>
      </c>
      <c r="D264" s="124">
        <f t="shared" si="25"/>
        <v>345</v>
      </c>
      <c r="E264" s="124">
        <f t="shared" si="25"/>
        <v>4393</v>
      </c>
      <c r="F264" s="124">
        <f t="shared" si="25"/>
        <v>8548</v>
      </c>
      <c r="G264" s="124">
        <f t="shared" si="25"/>
        <v>31545</v>
      </c>
      <c r="H264" s="124">
        <f t="shared" si="25"/>
        <v>2134</v>
      </c>
      <c r="I264" s="124">
        <f t="shared" si="26"/>
        <v>146433</v>
      </c>
    </row>
    <row r="265" spans="1:9" ht="38.25">
      <c r="A265" s="121" t="s">
        <v>48</v>
      </c>
      <c r="B265" s="124">
        <f t="shared" si="25"/>
        <v>6027</v>
      </c>
      <c r="C265" s="124">
        <f t="shared" si="25"/>
        <v>3959</v>
      </c>
      <c r="D265" s="124">
        <f t="shared" si="25"/>
        <v>0</v>
      </c>
      <c r="E265" s="124">
        <f t="shared" si="25"/>
        <v>4955</v>
      </c>
      <c r="F265" s="124">
        <f t="shared" si="25"/>
        <v>343</v>
      </c>
      <c r="G265" s="124">
        <f t="shared" si="25"/>
        <v>368</v>
      </c>
      <c r="H265" s="124">
        <f t="shared" si="25"/>
        <v>6</v>
      </c>
      <c r="I265" s="124">
        <f t="shared" si="26"/>
        <v>15658</v>
      </c>
    </row>
    <row r="266" spans="1:9" ht="25.5">
      <c r="A266" s="121" t="s">
        <v>49</v>
      </c>
      <c r="B266" s="124">
        <f t="shared" si="25"/>
        <v>16789</v>
      </c>
      <c r="C266" s="124">
        <f t="shared" si="25"/>
        <v>543</v>
      </c>
      <c r="D266" s="124">
        <f t="shared" si="25"/>
        <v>14</v>
      </c>
      <c r="E266" s="124">
        <f t="shared" si="25"/>
        <v>93</v>
      </c>
      <c r="F266" s="124">
        <f t="shared" si="25"/>
        <v>72</v>
      </c>
      <c r="G266" s="124">
        <f t="shared" si="25"/>
        <v>3270</v>
      </c>
      <c r="H266" s="124">
        <f t="shared" si="25"/>
        <v>21</v>
      </c>
      <c r="I266" s="124">
        <f t="shared" si="26"/>
        <v>20802</v>
      </c>
    </row>
    <row r="267" spans="1:9" ht="38.25">
      <c r="A267" s="121" t="s">
        <v>85</v>
      </c>
      <c r="B267" s="124">
        <f t="shared" si="25"/>
        <v>139162</v>
      </c>
      <c r="C267" s="124">
        <f t="shared" si="25"/>
        <v>17218</v>
      </c>
      <c r="D267" s="124">
        <f t="shared" si="25"/>
        <v>298</v>
      </c>
      <c r="E267" s="124">
        <f t="shared" si="25"/>
        <v>3757</v>
      </c>
      <c r="F267" s="124">
        <f t="shared" si="25"/>
        <v>782</v>
      </c>
      <c r="G267" s="124">
        <f t="shared" si="25"/>
        <v>18386</v>
      </c>
      <c r="H267" s="124">
        <f t="shared" si="25"/>
        <v>2682</v>
      </c>
      <c r="I267" s="124">
        <f t="shared" si="26"/>
        <v>182285</v>
      </c>
    </row>
    <row r="268" spans="1:9" ht="25.5">
      <c r="A268" s="121" t="s">
        <v>86</v>
      </c>
      <c r="B268" s="124">
        <f t="shared" si="25"/>
        <v>74158</v>
      </c>
      <c r="C268" s="124">
        <f t="shared" si="25"/>
        <v>25371</v>
      </c>
      <c r="D268" s="124">
        <f t="shared" si="25"/>
        <v>319</v>
      </c>
      <c r="E268" s="124">
        <f t="shared" si="25"/>
        <v>3008</v>
      </c>
      <c r="F268" s="124">
        <f t="shared" si="25"/>
        <v>5108</v>
      </c>
      <c r="G268" s="124">
        <f t="shared" si="25"/>
        <v>7573</v>
      </c>
      <c r="H268" s="124">
        <f t="shared" si="25"/>
        <v>912</v>
      </c>
      <c r="I268" s="124">
        <f t="shared" si="26"/>
        <v>116449</v>
      </c>
    </row>
    <row r="269" spans="1:9" ht="38.25">
      <c r="A269" s="121" t="s">
        <v>129</v>
      </c>
      <c r="B269" s="124">
        <f t="shared" si="25"/>
        <v>21593</v>
      </c>
      <c r="C269" s="124">
        <f t="shared" si="25"/>
        <v>1426</v>
      </c>
      <c r="D269" s="124">
        <f t="shared" si="25"/>
        <v>98</v>
      </c>
      <c r="E269" s="124">
        <f t="shared" si="25"/>
        <v>96</v>
      </c>
      <c r="F269" s="124">
        <f t="shared" si="25"/>
        <v>190</v>
      </c>
      <c r="G269" s="124">
        <f t="shared" si="25"/>
        <v>1037</v>
      </c>
      <c r="H269" s="124">
        <f t="shared" si="25"/>
        <v>4</v>
      </c>
      <c r="I269" s="124">
        <f t="shared" si="26"/>
        <v>24444</v>
      </c>
    </row>
    <row r="270" spans="1:9" ht="38.25">
      <c r="A270" s="121" t="s">
        <v>130</v>
      </c>
      <c r="B270" s="124">
        <f t="shared" si="25"/>
        <v>29660</v>
      </c>
      <c r="C270" s="124">
        <f t="shared" si="25"/>
        <v>4573</v>
      </c>
      <c r="D270" s="124">
        <f t="shared" si="25"/>
        <v>102</v>
      </c>
      <c r="E270" s="124">
        <f t="shared" si="25"/>
        <v>816</v>
      </c>
      <c r="F270" s="124">
        <f t="shared" si="25"/>
        <v>745</v>
      </c>
      <c r="G270" s="124">
        <f t="shared" si="25"/>
        <v>7260</v>
      </c>
      <c r="H270" s="124">
        <f t="shared" si="25"/>
        <v>130</v>
      </c>
      <c r="I270" s="124">
        <f t="shared" si="26"/>
        <v>43286</v>
      </c>
    </row>
    <row r="271" spans="1:9" ht="63.75">
      <c r="A271" s="121" t="s">
        <v>141</v>
      </c>
      <c r="B271" s="124">
        <f t="shared" si="25"/>
        <v>140371</v>
      </c>
      <c r="C271" s="124">
        <f t="shared" si="25"/>
        <v>96383</v>
      </c>
      <c r="D271" s="124">
        <f t="shared" si="25"/>
        <v>11</v>
      </c>
      <c r="E271" s="124">
        <f t="shared" si="25"/>
        <v>4480</v>
      </c>
      <c r="F271" s="124">
        <f t="shared" si="25"/>
        <v>14897</v>
      </c>
      <c r="G271" s="124">
        <f t="shared" si="25"/>
        <v>131718</v>
      </c>
      <c r="H271" s="124">
        <f t="shared" si="25"/>
        <v>154</v>
      </c>
      <c r="I271" s="124">
        <f t="shared" si="26"/>
        <v>388014</v>
      </c>
    </row>
    <row r="272" spans="1:9" ht="38.25">
      <c r="A272" s="58" t="s">
        <v>87</v>
      </c>
      <c r="B272" s="124">
        <f t="shared" si="25"/>
        <v>70227</v>
      </c>
      <c r="C272" s="124">
        <f t="shared" si="25"/>
        <v>92255</v>
      </c>
      <c r="D272" s="124">
        <f t="shared" si="25"/>
        <v>619</v>
      </c>
      <c r="E272" s="124">
        <f t="shared" si="25"/>
        <v>252814</v>
      </c>
      <c r="F272" s="124">
        <f t="shared" si="25"/>
        <v>868</v>
      </c>
      <c r="G272" s="124">
        <f t="shared" si="25"/>
        <v>42649</v>
      </c>
      <c r="H272" s="124">
        <f t="shared" si="25"/>
        <v>1310</v>
      </c>
      <c r="I272" s="124">
        <f t="shared" si="26"/>
        <v>460742</v>
      </c>
    </row>
    <row r="273" spans="1:9" ht="51">
      <c r="A273" s="121" t="s">
        <v>123</v>
      </c>
      <c r="B273" s="124">
        <f t="shared" si="25"/>
        <v>292976</v>
      </c>
      <c r="C273" s="124">
        <f t="shared" si="25"/>
        <v>33492</v>
      </c>
      <c r="D273" s="124">
        <f t="shared" si="25"/>
        <v>660</v>
      </c>
      <c r="E273" s="124">
        <f t="shared" si="25"/>
        <v>10954</v>
      </c>
      <c r="F273" s="124">
        <f t="shared" si="25"/>
        <v>7385</v>
      </c>
      <c r="G273" s="124">
        <f t="shared" si="25"/>
        <v>129421</v>
      </c>
      <c r="H273" s="124">
        <f t="shared" si="25"/>
        <v>3445</v>
      </c>
      <c r="I273" s="124">
        <f t="shared" si="26"/>
        <v>478333</v>
      </c>
    </row>
    <row r="274" spans="1:9" ht="25.5">
      <c r="A274" s="121" t="s">
        <v>89</v>
      </c>
      <c r="B274" s="124">
        <f t="shared" si="25"/>
        <v>30182</v>
      </c>
      <c r="C274" s="124">
        <f t="shared" si="25"/>
        <v>3630</v>
      </c>
      <c r="D274" s="124">
        <f t="shared" si="25"/>
        <v>154</v>
      </c>
      <c r="E274" s="124">
        <f t="shared" si="25"/>
        <v>722</v>
      </c>
      <c r="F274" s="124">
        <f t="shared" si="25"/>
        <v>699</v>
      </c>
      <c r="G274" s="124">
        <f t="shared" si="25"/>
        <v>6464</v>
      </c>
      <c r="H274" s="124">
        <f t="shared" si="25"/>
        <v>258</v>
      </c>
      <c r="I274" s="124">
        <f t="shared" si="26"/>
        <v>42109</v>
      </c>
    </row>
    <row r="275" spans="1:9" ht="38.25">
      <c r="A275" s="121" t="s">
        <v>90</v>
      </c>
      <c r="B275" s="124">
        <f t="shared" si="25"/>
        <v>7855</v>
      </c>
      <c r="C275" s="124">
        <f t="shared" si="25"/>
        <v>5546</v>
      </c>
      <c r="D275" s="124">
        <f t="shared" si="25"/>
        <v>5</v>
      </c>
      <c r="E275" s="124">
        <f t="shared" si="25"/>
        <v>1998</v>
      </c>
      <c r="F275" s="124">
        <f t="shared" si="25"/>
        <v>794</v>
      </c>
      <c r="G275" s="124">
        <f t="shared" si="25"/>
        <v>1544</v>
      </c>
      <c r="H275" s="124">
        <f t="shared" si="25"/>
        <v>304</v>
      </c>
      <c r="I275" s="124">
        <f t="shared" si="26"/>
        <v>18046</v>
      </c>
    </row>
    <row r="276" spans="1:9" ht="22.5">
      <c r="A276" s="56" t="s">
        <v>91</v>
      </c>
      <c r="B276" s="124">
        <f t="shared" si="25"/>
        <v>271</v>
      </c>
      <c r="C276" s="124">
        <f t="shared" si="25"/>
        <v>0</v>
      </c>
      <c r="D276" s="124">
        <f t="shared" si="25"/>
        <v>44</v>
      </c>
      <c r="E276" s="124">
        <f t="shared" si="25"/>
        <v>0</v>
      </c>
      <c r="F276" s="124">
        <f t="shared" si="25"/>
        <v>0</v>
      </c>
      <c r="G276" s="124">
        <f t="shared" si="25"/>
        <v>55</v>
      </c>
      <c r="H276" s="124">
        <f t="shared" si="25"/>
        <v>0</v>
      </c>
      <c r="I276" s="124">
        <f t="shared" si="26"/>
        <v>370</v>
      </c>
    </row>
    <row r="277" spans="1:9" ht="39" thickBot="1">
      <c r="A277" s="127" t="s">
        <v>92</v>
      </c>
      <c r="B277" s="131">
        <f aca="true" t="shared" si="27" ref="B277:H277">B25+B46+B67+B88+B109+B130+B151+B172+B193+B214+B235+B256</f>
        <v>75812</v>
      </c>
      <c r="C277" s="131">
        <f t="shared" si="27"/>
        <v>5792</v>
      </c>
      <c r="D277" s="131">
        <f t="shared" si="27"/>
        <v>247</v>
      </c>
      <c r="E277" s="131">
        <f t="shared" si="27"/>
        <v>898</v>
      </c>
      <c r="F277" s="131">
        <f t="shared" si="27"/>
        <v>2346</v>
      </c>
      <c r="G277" s="131">
        <f t="shared" si="27"/>
        <v>21077</v>
      </c>
      <c r="H277" s="131">
        <f t="shared" si="27"/>
        <v>231</v>
      </c>
      <c r="I277" s="124">
        <f t="shared" si="26"/>
        <v>106403</v>
      </c>
    </row>
    <row r="278" spans="1:9" ht="13.5" thickBot="1">
      <c r="A278" s="59" t="s">
        <v>193</v>
      </c>
      <c r="B278" s="130">
        <f aca="true" t="shared" si="28" ref="B278:I278">SUM(B260:B277)</f>
        <v>1520741</v>
      </c>
      <c r="C278" s="130">
        <f t="shared" si="28"/>
        <v>443462</v>
      </c>
      <c r="D278" s="130">
        <f t="shared" si="28"/>
        <v>11922</v>
      </c>
      <c r="E278" s="130">
        <f t="shared" si="28"/>
        <v>350357</v>
      </c>
      <c r="F278" s="130">
        <f t="shared" si="28"/>
        <v>101866</v>
      </c>
      <c r="G278" s="130">
        <f t="shared" si="28"/>
        <v>466488</v>
      </c>
      <c r="H278" s="130">
        <f t="shared" si="28"/>
        <v>47160</v>
      </c>
      <c r="I278" s="130">
        <f t="shared" si="28"/>
        <v>2941996</v>
      </c>
    </row>
  </sheetData>
  <sheetProtection/>
  <mergeCells count="14">
    <mergeCell ref="A153:I153"/>
    <mergeCell ref="A174:I174"/>
    <mergeCell ref="A195:I195"/>
    <mergeCell ref="A216:I216"/>
    <mergeCell ref="A237:I237"/>
    <mergeCell ref="A258:I258"/>
    <mergeCell ref="A111:I111"/>
    <mergeCell ref="A132:I132"/>
    <mergeCell ref="A5:I5"/>
    <mergeCell ref="A6:I6"/>
    <mergeCell ref="A27:I27"/>
    <mergeCell ref="A48:I48"/>
    <mergeCell ref="A69:I69"/>
    <mergeCell ref="A90:I9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184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2.75"/>
  <cols>
    <col min="1" max="1" width="3.421875" style="1" customWidth="1"/>
    <col min="2" max="2" width="25.57421875" style="12" customWidth="1"/>
    <col min="3" max="12" width="7.7109375" style="134" customWidth="1"/>
    <col min="13" max="14" width="7.7109375" style="1" customWidth="1"/>
    <col min="15" max="15" width="9.00390625" style="1" bestFit="1" customWidth="1"/>
    <col min="16" max="16384" width="9.140625" style="1" customWidth="1"/>
  </cols>
  <sheetData>
    <row r="1" ht="19.5" customHeight="1">
      <c r="A1" s="2" t="s">
        <v>134</v>
      </c>
    </row>
    <row r="2" ht="12.75">
      <c r="A2" s="1" t="s">
        <v>40</v>
      </c>
    </row>
    <row r="3" ht="12.75">
      <c r="A3" s="1" t="s">
        <v>84</v>
      </c>
    </row>
    <row r="4" ht="6.75" customHeight="1" thickBot="1"/>
    <row r="5" spans="3:15" ht="13.5" customHeight="1" thickBot="1">
      <c r="C5" s="252">
        <v>2012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ht="84" thickBot="1">
      <c r="A6" s="4"/>
      <c r="B6" s="15"/>
      <c r="C6" s="47" t="s">
        <v>6</v>
      </c>
      <c r="D6" s="47" t="s">
        <v>7</v>
      </c>
      <c r="E6" s="47" t="s">
        <v>8</v>
      </c>
      <c r="F6" s="47" t="s">
        <v>9</v>
      </c>
      <c r="G6" s="47" t="s">
        <v>10</v>
      </c>
      <c r="H6" s="47" t="s">
        <v>11</v>
      </c>
      <c r="I6" s="47" t="s">
        <v>52</v>
      </c>
      <c r="J6" s="47" t="s">
        <v>53</v>
      </c>
      <c r="K6" s="47" t="s">
        <v>54</v>
      </c>
      <c r="L6" s="47" t="s">
        <v>55</v>
      </c>
      <c r="M6" s="47" t="s">
        <v>56</v>
      </c>
      <c r="N6" s="47" t="s">
        <v>57</v>
      </c>
      <c r="O6" s="47" t="s">
        <v>162</v>
      </c>
    </row>
    <row r="7" spans="1:15" ht="13.5" thickBot="1">
      <c r="A7" s="253" t="s">
        <v>133</v>
      </c>
      <c r="B7" s="40" t="s">
        <v>42</v>
      </c>
      <c r="C7" s="28">
        <f>C16+C25+C34+C43+C52+C61+C70+C79+C88+C97+C106+C115+C124+C133+C142+C151+C160+C169</f>
        <v>238753</v>
      </c>
      <c r="D7" s="28">
        <f>D16+D25+D34+D43+D52+D61+D70+D79+D88+D97+D106+D115+D124+D133+D142+D151+D160+D169</f>
        <v>288368</v>
      </c>
      <c r="E7" s="28">
        <f>E16+E25+E34+E43+E52+E61+E70+E79+E88+E97+E106+E115+E124+E133+E142+E151+E160+E169</f>
        <v>280966</v>
      </c>
      <c r="F7" s="28">
        <f aca="true" t="shared" si="0" ref="F7:O7">F16+F25+F34+F43+F52+F61+F70+F79+F88+F97+F106+F115+F124+F133+F142+F151+F160+F169</f>
        <v>222668</v>
      </c>
      <c r="G7" s="28">
        <f t="shared" si="0"/>
        <v>255348</v>
      </c>
      <c r="H7" s="28">
        <f t="shared" si="0"/>
        <v>252886</v>
      </c>
      <c r="I7" s="28">
        <f t="shared" si="0"/>
        <v>205278</v>
      </c>
      <c r="J7" s="28">
        <f t="shared" si="0"/>
        <v>204725</v>
      </c>
      <c r="K7" s="28">
        <f t="shared" si="0"/>
        <v>253137</v>
      </c>
      <c r="L7" s="28">
        <f t="shared" si="0"/>
        <v>231917</v>
      </c>
      <c r="M7" s="28">
        <f t="shared" si="0"/>
        <v>243956</v>
      </c>
      <c r="N7" s="28">
        <f t="shared" si="0"/>
        <v>0</v>
      </c>
      <c r="O7" s="28">
        <f t="shared" si="0"/>
        <v>2678002</v>
      </c>
    </row>
    <row r="8" spans="1:15" ht="13.5" thickBot="1">
      <c r="A8" s="254"/>
      <c r="B8" s="272" t="s">
        <v>43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</row>
    <row r="9" spans="1:15" ht="22.5">
      <c r="A9" s="254"/>
      <c r="B9" s="52" t="s">
        <v>118</v>
      </c>
      <c r="C9" s="108">
        <v>1469</v>
      </c>
      <c r="D9" s="108">
        <v>1122</v>
      </c>
      <c r="E9" s="108">
        <v>1619</v>
      </c>
      <c r="F9" s="108">
        <v>1367</v>
      </c>
      <c r="G9" s="108">
        <v>1219</v>
      </c>
      <c r="H9" s="108">
        <v>1451</v>
      </c>
      <c r="I9" s="108">
        <v>1638</v>
      </c>
      <c r="J9" s="108">
        <v>1033</v>
      </c>
      <c r="K9" s="108">
        <v>2893</v>
      </c>
      <c r="L9" s="108">
        <v>2499</v>
      </c>
      <c r="M9" s="108">
        <v>1807</v>
      </c>
      <c r="N9" s="108"/>
      <c r="O9" s="79">
        <f aca="true" t="shared" si="1" ref="O9:O15">SUM(C9:N9)</f>
        <v>18117</v>
      </c>
    </row>
    <row r="10" spans="1:15" ht="12.75">
      <c r="A10" s="254"/>
      <c r="B10" s="52" t="s">
        <v>119</v>
      </c>
      <c r="C10" s="108">
        <v>200</v>
      </c>
      <c r="D10" s="108">
        <v>210</v>
      </c>
      <c r="E10" s="108">
        <v>130</v>
      </c>
      <c r="F10" s="108">
        <v>90</v>
      </c>
      <c r="G10" s="108">
        <v>194</v>
      </c>
      <c r="H10" s="108">
        <v>333</v>
      </c>
      <c r="I10" s="108">
        <v>94</v>
      </c>
      <c r="J10" s="108">
        <v>135</v>
      </c>
      <c r="K10" s="108">
        <v>129</v>
      </c>
      <c r="L10" s="108">
        <v>256</v>
      </c>
      <c r="M10" s="108">
        <v>334</v>
      </c>
      <c r="N10" s="108"/>
      <c r="O10" s="79">
        <f t="shared" si="1"/>
        <v>2105</v>
      </c>
    </row>
    <row r="11" spans="1:15" ht="12.75">
      <c r="A11" s="254"/>
      <c r="B11" s="52" t="s">
        <v>135</v>
      </c>
      <c r="C11" s="108">
        <v>68</v>
      </c>
      <c r="D11" s="108">
        <v>52</v>
      </c>
      <c r="E11" s="108">
        <v>29</v>
      </c>
      <c r="F11" s="108">
        <v>97</v>
      </c>
      <c r="G11" s="108">
        <v>83</v>
      </c>
      <c r="H11" s="108">
        <v>70</v>
      </c>
      <c r="I11" s="108">
        <v>51</v>
      </c>
      <c r="J11" s="108">
        <v>4</v>
      </c>
      <c r="K11" s="108">
        <v>3</v>
      </c>
      <c r="L11" s="108">
        <v>0</v>
      </c>
      <c r="M11" s="108">
        <v>62</v>
      </c>
      <c r="N11" s="108"/>
      <c r="O11" s="79">
        <f t="shared" si="1"/>
        <v>519</v>
      </c>
    </row>
    <row r="12" spans="1:15" ht="33.75">
      <c r="A12" s="254"/>
      <c r="B12" s="52" t="s">
        <v>136</v>
      </c>
      <c r="C12" s="108">
        <v>50</v>
      </c>
      <c r="D12" s="108">
        <v>11</v>
      </c>
      <c r="E12" s="108">
        <v>8</v>
      </c>
      <c r="F12" s="108">
        <v>8</v>
      </c>
      <c r="G12" s="108">
        <v>24</v>
      </c>
      <c r="H12" s="108">
        <v>13</v>
      </c>
      <c r="I12" s="108">
        <v>11</v>
      </c>
      <c r="J12" s="108">
        <v>10</v>
      </c>
      <c r="K12" s="108">
        <v>21</v>
      </c>
      <c r="L12" s="108">
        <v>2</v>
      </c>
      <c r="M12" s="108">
        <v>57</v>
      </c>
      <c r="N12" s="108"/>
      <c r="O12" s="79">
        <f t="shared" si="1"/>
        <v>215</v>
      </c>
    </row>
    <row r="13" spans="1:15" ht="12.75">
      <c r="A13" s="254"/>
      <c r="B13" s="52" t="s">
        <v>137</v>
      </c>
      <c r="C13" s="108">
        <v>267</v>
      </c>
      <c r="D13" s="108">
        <v>400</v>
      </c>
      <c r="E13" s="108">
        <v>570</v>
      </c>
      <c r="F13" s="108">
        <v>272</v>
      </c>
      <c r="G13" s="108">
        <v>336</v>
      </c>
      <c r="H13" s="108">
        <v>403</v>
      </c>
      <c r="I13" s="108">
        <v>391</v>
      </c>
      <c r="J13" s="108">
        <v>206</v>
      </c>
      <c r="K13" s="108">
        <v>407</v>
      </c>
      <c r="L13" s="108">
        <v>634</v>
      </c>
      <c r="M13" s="108">
        <v>335</v>
      </c>
      <c r="N13" s="108"/>
      <c r="O13" s="79">
        <f t="shared" si="1"/>
        <v>4221</v>
      </c>
    </row>
    <row r="14" spans="1:15" ht="33.75">
      <c r="A14" s="254"/>
      <c r="B14" s="75" t="s">
        <v>138</v>
      </c>
      <c r="C14" s="108">
        <v>53</v>
      </c>
      <c r="D14" s="108">
        <v>110</v>
      </c>
      <c r="E14" s="108">
        <v>121</v>
      </c>
      <c r="F14" s="108">
        <v>221</v>
      </c>
      <c r="G14" s="108">
        <v>140</v>
      </c>
      <c r="H14" s="108">
        <v>275</v>
      </c>
      <c r="I14" s="108">
        <v>130</v>
      </c>
      <c r="J14" s="108">
        <v>93</v>
      </c>
      <c r="K14" s="108">
        <v>108</v>
      </c>
      <c r="L14" s="108">
        <v>214</v>
      </c>
      <c r="M14" s="108">
        <v>116</v>
      </c>
      <c r="N14" s="108"/>
      <c r="O14" s="79">
        <f t="shared" si="1"/>
        <v>1581</v>
      </c>
    </row>
    <row r="15" spans="1:15" ht="13.5" thickBot="1">
      <c r="A15" s="254"/>
      <c r="B15" s="23" t="s">
        <v>139</v>
      </c>
      <c r="C15" s="135">
        <v>0</v>
      </c>
      <c r="D15" s="135">
        <v>25</v>
      </c>
      <c r="E15" s="135">
        <v>6</v>
      </c>
      <c r="F15" s="135">
        <v>0</v>
      </c>
      <c r="G15" s="135">
        <v>0</v>
      </c>
      <c r="H15" s="135">
        <v>0</v>
      </c>
      <c r="I15" s="135">
        <v>10</v>
      </c>
      <c r="J15" s="135">
        <v>0</v>
      </c>
      <c r="K15" s="135">
        <v>0</v>
      </c>
      <c r="L15" s="135">
        <v>0</v>
      </c>
      <c r="M15" s="135">
        <v>0</v>
      </c>
      <c r="N15" s="135"/>
      <c r="O15" s="80">
        <f t="shared" si="1"/>
        <v>41</v>
      </c>
    </row>
    <row r="16" spans="1:15" ht="13.5" thickBot="1">
      <c r="A16" s="254"/>
      <c r="B16" s="68" t="s">
        <v>13</v>
      </c>
      <c r="C16" s="69">
        <f>SUM(C9:C15)</f>
        <v>2107</v>
      </c>
      <c r="D16" s="69">
        <f aca="true" t="shared" si="2" ref="D16:O16">SUM(D9:D15)</f>
        <v>1930</v>
      </c>
      <c r="E16" s="69">
        <f t="shared" si="2"/>
        <v>2483</v>
      </c>
      <c r="F16" s="69">
        <f t="shared" si="2"/>
        <v>2055</v>
      </c>
      <c r="G16" s="69">
        <f t="shared" si="2"/>
        <v>1996</v>
      </c>
      <c r="H16" s="69">
        <f t="shared" si="2"/>
        <v>2545</v>
      </c>
      <c r="I16" s="69">
        <f t="shared" si="2"/>
        <v>2325</v>
      </c>
      <c r="J16" s="69">
        <f t="shared" si="2"/>
        <v>1481</v>
      </c>
      <c r="K16" s="69">
        <f t="shared" si="2"/>
        <v>3561</v>
      </c>
      <c r="L16" s="69">
        <f t="shared" si="2"/>
        <v>3605</v>
      </c>
      <c r="M16" s="69">
        <f t="shared" si="2"/>
        <v>2711</v>
      </c>
      <c r="N16" s="69">
        <f t="shared" si="2"/>
        <v>0</v>
      </c>
      <c r="O16" s="69">
        <f t="shared" si="2"/>
        <v>26799</v>
      </c>
    </row>
    <row r="17" spans="1:15" ht="13.5" thickBot="1">
      <c r="A17" s="254"/>
      <c r="B17" s="272" t="s">
        <v>44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</row>
    <row r="18" spans="1:15" ht="22.5">
      <c r="A18" s="254"/>
      <c r="B18" s="52" t="s">
        <v>118</v>
      </c>
      <c r="C18" s="108">
        <v>16192</v>
      </c>
      <c r="D18" s="108">
        <v>19185</v>
      </c>
      <c r="E18" s="108">
        <v>21084</v>
      </c>
      <c r="F18" s="108">
        <v>20134</v>
      </c>
      <c r="G18" s="108">
        <v>23437</v>
      </c>
      <c r="H18" s="108">
        <v>22969</v>
      </c>
      <c r="I18" s="108">
        <v>19092</v>
      </c>
      <c r="J18" s="108">
        <v>15340</v>
      </c>
      <c r="K18" s="108">
        <v>21196</v>
      </c>
      <c r="L18" s="108">
        <v>20331</v>
      </c>
      <c r="M18" s="108">
        <v>20107</v>
      </c>
      <c r="N18" s="108"/>
      <c r="O18" s="76">
        <f aca="true" t="shared" si="3" ref="O18:O24">SUM(C18:N18)</f>
        <v>219067</v>
      </c>
    </row>
    <row r="19" spans="1:15" ht="12.75">
      <c r="A19" s="254"/>
      <c r="B19" s="52" t="s">
        <v>119</v>
      </c>
      <c r="C19" s="108">
        <v>4320</v>
      </c>
      <c r="D19" s="108">
        <v>4564</v>
      </c>
      <c r="E19" s="108">
        <v>6982</v>
      </c>
      <c r="F19" s="108">
        <v>3739</v>
      </c>
      <c r="G19" s="108">
        <v>3503</v>
      </c>
      <c r="H19" s="108">
        <v>7938</v>
      </c>
      <c r="I19" s="108">
        <v>4874</v>
      </c>
      <c r="J19" s="108">
        <v>2296</v>
      </c>
      <c r="K19" s="108">
        <v>2809</v>
      </c>
      <c r="L19" s="108">
        <v>2573</v>
      </c>
      <c r="M19" s="108">
        <v>4789</v>
      </c>
      <c r="N19" s="108"/>
      <c r="O19" s="76">
        <f t="shared" si="3"/>
        <v>48387</v>
      </c>
    </row>
    <row r="20" spans="1:15" ht="12.75">
      <c r="A20" s="254"/>
      <c r="B20" s="52" t="s">
        <v>135</v>
      </c>
      <c r="C20" s="108">
        <v>494</v>
      </c>
      <c r="D20" s="108">
        <v>672</v>
      </c>
      <c r="E20" s="108">
        <v>619</v>
      </c>
      <c r="F20" s="108">
        <v>1015</v>
      </c>
      <c r="G20" s="108">
        <v>903</v>
      </c>
      <c r="H20" s="108">
        <v>835</v>
      </c>
      <c r="I20" s="108">
        <v>367</v>
      </c>
      <c r="J20" s="108">
        <v>462</v>
      </c>
      <c r="K20" s="108">
        <v>714</v>
      </c>
      <c r="L20" s="108">
        <v>505</v>
      </c>
      <c r="M20" s="108">
        <v>621</v>
      </c>
      <c r="N20" s="108"/>
      <c r="O20" s="76">
        <f t="shared" si="3"/>
        <v>7207</v>
      </c>
    </row>
    <row r="21" spans="1:15" ht="33.75">
      <c r="A21" s="254"/>
      <c r="B21" s="52" t="s">
        <v>136</v>
      </c>
      <c r="C21" s="108">
        <v>642</v>
      </c>
      <c r="D21" s="108">
        <v>220</v>
      </c>
      <c r="E21" s="108">
        <v>291</v>
      </c>
      <c r="F21" s="108">
        <v>209</v>
      </c>
      <c r="G21" s="108">
        <v>198</v>
      </c>
      <c r="H21" s="108">
        <v>417</v>
      </c>
      <c r="I21" s="108">
        <v>161</v>
      </c>
      <c r="J21" s="108">
        <v>158</v>
      </c>
      <c r="K21" s="108">
        <v>327</v>
      </c>
      <c r="L21" s="108">
        <v>364</v>
      </c>
      <c r="M21" s="108">
        <v>1385</v>
      </c>
      <c r="N21" s="108"/>
      <c r="O21" s="76">
        <f t="shared" si="3"/>
        <v>4372</v>
      </c>
    </row>
    <row r="22" spans="1:15" ht="12.75">
      <c r="A22" s="254"/>
      <c r="B22" s="52" t="s">
        <v>137</v>
      </c>
      <c r="C22" s="108">
        <v>2994</v>
      </c>
      <c r="D22" s="108">
        <v>3176</v>
      </c>
      <c r="E22" s="108">
        <v>3787</v>
      </c>
      <c r="F22" s="108">
        <v>3313</v>
      </c>
      <c r="G22" s="108">
        <v>3623</v>
      </c>
      <c r="H22" s="108">
        <v>3365</v>
      </c>
      <c r="I22" s="108">
        <v>3200</v>
      </c>
      <c r="J22" s="108">
        <v>3355</v>
      </c>
      <c r="K22" s="108">
        <v>2940</v>
      </c>
      <c r="L22" s="108">
        <v>2852</v>
      </c>
      <c r="M22" s="108">
        <v>4084</v>
      </c>
      <c r="N22" s="108"/>
      <c r="O22" s="76">
        <f t="shared" si="3"/>
        <v>36689</v>
      </c>
    </row>
    <row r="23" spans="1:15" ht="33.75">
      <c r="A23" s="254"/>
      <c r="B23" s="75" t="s">
        <v>138</v>
      </c>
      <c r="C23" s="108">
        <v>3444</v>
      </c>
      <c r="D23" s="108">
        <v>4562</v>
      </c>
      <c r="E23" s="108">
        <v>2977</v>
      </c>
      <c r="F23" s="108">
        <v>2612</v>
      </c>
      <c r="G23" s="108">
        <v>3572</v>
      </c>
      <c r="H23" s="108">
        <v>2888</v>
      </c>
      <c r="I23" s="108">
        <v>1771</v>
      </c>
      <c r="J23" s="108">
        <v>2532</v>
      </c>
      <c r="K23" s="108">
        <v>3598</v>
      </c>
      <c r="L23" s="108">
        <v>3587</v>
      </c>
      <c r="M23" s="108">
        <v>4236</v>
      </c>
      <c r="N23" s="108"/>
      <c r="O23" s="76">
        <f t="shared" si="3"/>
        <v>35779</v>
      </c>
    </row>
    <row r="24" spans="1:15" ht="13.5" thickBot="1">
      <c r="A24" s="254"/>
      <c r="B24" s="23" t="s">
        <v>139</v>
      </c>
      <c r="C24" s="135">
        <v>311</v>
      </c>
      <c r="D24" s="135">
        <v>322</v>
      </c>
      <c r="E24" s="135">
        <v>392</v>
      </c>
      <c r="F24" s="135">
        <v>136</v>
      </c>
      <c r="G24" s="135">
        <v>275</v>
      </c>
      <c r="H24" s="135">
        <v>210</v>
      </c>
      <c r="I24" s="135">
        <v>203</v>
      </c>
      <c r="J24" s="135">
        <v>170</v>
      </c>
      <c r="K24" s="135">
        <v>174</v>
      </c>
      <c r="L24" s="135">
        <v>632</v>
      </c>
      <c r="M24" s="135">
        <v>22</v>
      </c>
      <c r="N24" s="135"/>
      <c r="O24" s="77">
        <f t="shared" si="3"/>
        <v>2847</v>
      </c>
    </row>
    <row r="25" spans="1:15" ht="13.5" thickBot="1">
      <c r="A25" s="254"/>
      <c r="B25" s="68" t="s">
        <v>13</v>
      </c>
      <c r="C25" s="78">
        <f>SUM(C18:C24)</f>
        <v>28397</v>
      </c>
      <c r="D25" s="78">
        <f aca="true" t="shared" si="4" ref="D25:O25">SUM(D18:D24)</f>
        <v>32701</v>
      </c>
      <c r="E25" s="78">
        <f t="shared" si="4"/>
        <v>36132</v>
      </c>
      <c r="F25" s="78">
        <f t="shared" si="4"/>
        <v>31158</v>
      </c>
      <c r="G25" s="78">
        <f t="shared" si="4"/>
        <v>35511</v>
      </c>
      <c r="H25" s="78">
        <f t="shared" si="4"/>
        <v>38622</v>
      </c>
      <c r="I25" s="78">
        <f t="shared" si="4"/>
        <v>29668</v>
      </c>
      <c r="J25" s="78">
        <f t="shared" si="4"/>
        <v>24313</v>
      </c>
      <c r="K25" s="78">
        <f t="shared" si="4"/>
        <v>31758</v>
      </c>
      <c r="L25" s="78">
        <f t="shared" si="4"/>
        <v>30844</v>
      </c>
      <c r="M25" s="78">
        <f t="shared" si="4"/>
        <v>35244</v>
      </c>
      <c r="N25" s="78">
        <f t="shared" si="4"/>
        <v>0</v>
      </c>
      <c r="O25" s="78">
        <f t="shared" si="4"/>
        <v>354348</v>
      </c>
    </row>
    <row r="26" spans="1:15" ht="13.5" thickBot="1">
      <c r="A26" s="254"/>
      <c r="B26" s="272" t="s">
        <v>45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</row>
    <row r="27" spans="1:15" ht="22.5">
      <c r="A27" s="254"/>
      <c r="B27" s="52" t="s">
        <v>118</v>
      </c>
      <c r="C27" s="108">
        <v>1271</v>
      </c>
      <c r="D27" s="108">
        <v>772</v>
      </c>
      <c r="E27" s="108">
        <v>1609</v>
      </c>
      <c r="F27" s="108">
        <v>1772</v>
      </c>
      <c r="G27" s="108">
        <v>2152</v>
      </c>
      <c r="H27" s="108">
        <v>5891</v>
      </c>
      <c r="I27" s="108">
        <v>8522</v>
      </c>
      <c r="J27" s="108">
        <v>7670</v>
      </c>
      <c r="K27" s="108">
        <v>12948</v>
      </c>
      <c r="L27" s="108">
        <v>13069</v>
      </c>
      <c r="M27" s="108">
        <v>16424</v>
      </c>
      <c r="N27" s="108"/>
      <c r="O27" s="76">
        <f aca="true" t="shared" si="5" ref="O27:O33">SUM(C27:N27)</f>
        <v>72100</v>
      </c>
    </row>
    <row r="28" spans="1:15" ht="12.75">
      <c r="A28" s="254"/>
      <c r="B28" s="52" t="s">
        <v>119</v>
      </c>
      <c r="C28" s="108">
        <v>281</v>
      </c>
      <c r="D28" s="108">
        <v>860</v>
      </c>
      <c r="E28" s="108">
        <v>928</v>
      </c>
      <c r="F28" s="108">
        <v>2265</v>
      </c>
      <c r="G28" s="108">
        <v>363</v>
      </c>
      <c r="H28" s="108">
        <v>517</v>
      </c>
      <c r="I28" s="108">
        <v>271</v>
      </c>
      <c r="J28" s="108">
        <v>269</v>
      </c>
      <c r="K28" s="108">
        <v>285</v>
      </c>
      <c r="L28" s="108">
        <v>393</v>
      </c>
      <c r="M28" s="108">
        <v>247</v>
      </c>
      <c r="N28" s="108"/>
      <c r="O28" s="76">
        <f t="shared" si="5"/>
        <v>6679</v>
      </c>
    </row>
    <row r="29" spans="1:15" ht="12.75">
      <c r="A29" s="254"/>
      <c r="B29" s="52" t="s">
        <v>135</v>
      </c>
      <c r="C29" s="108">
        <v>0</v>
      </c>
      <c r="D29" s="108">
        <v>0</v>
      </c>
      <c r="E29" s="108">
        <v>0</v>
      </c>
      <c r="F29" s="108">
        <v>0</v>
      </c>
      <c r="G29" s="108">
        <v>1</v>
      </c>
      <c r="H29" s="108">
        <v>1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/>
      <c r="O29" s="76">
        <f t="shared" si="5"/>
        <v>2</v>
      </c>
    </row>
    <row r="30" spans="1:15" ht="33.75">
      <c r="A30" s="254"/>
      <c r="B30" s="52" t="s">
        <v>136</v>
      </c>
      <c r="C30" s="108">
        <v>63</v>
      </c>
      <c r="D30" s="108">
        <v>138</v>
      </c>
      <c r="E30" s="108">
        <v>0</v>
      </c>
      <c r="F30" s="108">
        <v>414</v>
      </c>
      <c r="G30" s="108">
        <v>56</v>
      </c>
      <c r="H30" s="108">
        <v>8</v>
      </c>
      <c r="I30" s="108">
        <v>198</v>
      </c>
      <c r="J30" s="108">
        <v>71</v>
      </c>
      <c r="K30" s="108">
        <v>4</v>
      </c>
      <c r="L30" s="108">
        <v>22</v>
      </c>
      <c r="M30" s="108">
        <v>0</v>
      </c>
      <c r="N30" s="108"/>
      <c r="O30" s="76">
        <f t="shared" si="5"/>
        <v>974</v>
      </c>
    </row>
    <row r="31" spans="1:15" ht="12.75">
      <c r="A31" s="254"/>
      <c r="B31" s="52" t="s">
        <v>137</v>
      </c>
      <c r="C31" s="108">
        <v>0</v>
      </c>
      <c r="D31" s="108">
        <v>2</v>
      </c>
      <c r="E31" s="108">
        <v>1</v>
      </c>
      <c r="F31" s="108">
        <v>1</v>
      </c>
      <c r="G31" s="108">
        <v>3</v>
      </c>
      <c r="H31" s="108">
        <v>14</v>
      </c>
      <c r="I31" s="108">
        <v>0</v>
      </c>
      <c r="J31" s="108">
        <v>14</v>
      </c>
      <c r="K31" s="108">
        <v>12</v>
      </c>
      <c r="L31" s="108">
        <v>8</v>
      </c>
      <c r="M31" s="108">
        <v>5</v>
      </c>
      <c r="N31" s="108"/>
      <c r="O31" s="76">
        <f t="shared" si="5"/>
        <v>60</v>
      </c>
    </row>
    <row r="32" spans="1:15" ht="33.75">
      <c r="A32" s="254"/>
      <c r="B32" s="75" t="s">
        <v>138</v>
      </c>
      <c r="C32" s="108">
        <v>155</v>
      </c>
      <c r="D32" s="108">
        <v>202</v>
      </c>
      <c r="E32" s="108">
        <v>141</v>
      </c>
      <c r="F32" s="108">
        <v>30</v>
      </c>
      <c r="G32" s="108">
        <v>72</v>
      </c>
      <c r="H32" s="108">
        <v>20</v>
      </c>
      <c r="I32" s="108">
        <v>49</v>
      </c>
      <c r="J32" s="108">
        <v>71</v>
      </c>
      <c r="K32" s="108">
        <v>89</v>
      </c>
      <c r="L32" s="108">
        <v>87</v>
      </c>
      <c r="M32" s="108">
        <v>51</v>
      </c>
      <c r="N32" s="108"/>
      <c r="O32" s="76">
        <f t="shared" si="5"/>
        <v>967</v>
      </c>
    </row>
    <row r="33" spans="1:15" ht="13.5" thickBot="1">
      <c r="A33" s="254"/>
      <c r="B33" s="23" t="s">
        <v>139</v>
      </c>
      <c r="C33" s="135">
        <v>117</v>
      </c>
      <c r="D33" s="135">
        <v>301</v>
      </c>
      <c r="E33" s="135">
        <v>347</v>
      </c>
      <c r="F33" s="135">
        <v>210</v>
      </c>
      <c r="G33" s="135">
        <v>55</v>
      </c>
      <c r="H33" s="135">
        <v>969</v>
      </c>
      <c r="I33" s="135">
        <v>409</v>
      </c>
      <c r="J33" s="135">
        <v>316</v>
      </c>
      <c r="K33" s="135">
        <v>9289</v>
      </c>
      <c r="L33" s="135">
        <v>5480</v>
      </c>
      <c r="M33" s="135">
        <v>1343</v>
      </c>
      <c r="N33" s="135"/>
      <c r="O33" s="77">
        <f t="shared" si="5"/>
        <v>18836</v>
      </c>
    </row>
    <row r="34" spans="1:15" ht="13.5" thickBot="1">
      <c r="A34" s="254"/>
      <c r="B34" s="68" t="s">
        <v>13</v>
      </c>
      <c r="C34" s="78">
        <f>SUM(C27:C33)</f>
        <v>1887</v>
      </c>
      <c r="D34" s="78">
        <f aca="true" t="shared" si="6" ref="D34:O34">SUM(D27:D33)</f>
        <v>2275</v>
      </c>
      <c r="E34" s="78">
        <f t="shared" si="6"/>
        <v>3026</v>
      </c>
      <c r="F34" s="78">
        <f t="shared" si="6"/>
        <v>4692</v>
      </c>
      <c r="G34" s="78">
        <f t="shared" si="6"/>
        <v>2702</v>
      </c>
      <c r="H34" s="78">
        <f t="shared" si="6"/>
        <v>7420</v>
      </c>
      <c r="I34" s="78">
        <f t="shared" si="6"/>
        <v>9449</v>
      </c>
      <c r="J34" s="78">
        <f t="shared" si="6"/>
        <v>8411</v>
      </c>
      <c r="K34" s="78">
        <f t="shared" si="6"/>
        <v>22627</v>
      </c>
      <c r="L34" s="78">
        <f t="shared" si="6"/>
        <v>19059</v>
      </c>
      <c r="M34" s="78">
        <f t="shared" si="6"/>
        <v>18070</v>
      </c>
      <c r="N34" s="78">
        <f t="shared" si="6"/>
        <v>0</v>
      </c>
      <c r="O34" s="78">
        <f t="shared" si="6"/>
        <v>99618</v>
      </c>
    </row>
    <row r="35" spans="1:15" ht="13.5" thickBot="1">
      <c r="A35" s="254"/>
      <c r="B35" s="272" t="s">
        <v>46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</row>
    <row r="36" spans="1:15" ht="22.5">
      <c r="A36" s="254"/>
      <c r="B36" s="52" t="s">
        <v>118</v>
      </c>
      <c r="C36" s="108">
        <v>8058</v>
      </c>
      <c r="D36" s="108">
        <v>12407</v>
      </c>
      <c r="E36" s="108">
        <v>19991</v>
      </c>
      <c r="F36" s="108">
        <v>12920</v>
      </c>
      <c r="G36" s="108">
        <v>12536</v>
      </c>
      <c r="H36" s="108">
        <v>19045</v>
      </c>
      <c r="I36" s="108">
        <v>14116</v>
      </c>
      <c r="J36" s="108">
        <v>12419</v>
      </c>
      <c r="K36" s="108">
        <v>15073</v>
      </c>
      <c r="L36" s="108">
        <v>14193</v>
      </c>
      <c r="M36" s="108">
        <v>18374</v>
      </c>
      <c r="N36" s="108"/>
      <c r="O36" s="76">
        <f aca="true" t="shared" si="7" ref="O36:O42">SUM(C36:N36)</f>
        <v>159132</v>
      </c>
    </row>
    <row r="37" spans="1:15" ht="12.75">
      <c r="A37" s="254"/>
      <c r="B37" s="52" t="s">
        <v>119</v>
      </c>
      <c r="C37" s="108">
        <v>4318</v>
      </c>
      <c r="D37" s="108">
        <v>6826</v>
      </c>
      <c r="E37" s="108">
        <v>3637</v>
      </c>
      <c r="F37" s="108">
        <v>6895</v>
      </c>
      <c r="G37" s="108">
        <v>6673</v>
      </c>
      <c r="H37" s="108">
        <v>3373</v>
      </c>
      <c r="I37" s="108">
        <v>6164</v>
      </c>
      <c r="J37" s="108">
        <v>9103</v>
      </c>
      <c r="K37" s="108">
        <v>10418</v>
      </c>
      <c r="L37" s="108">
        <v>6883</v>
      </c>
      <c r="M37" s="108">
        <v>3951</v>
      </c>
      <c r="N37" s="108"/>
      <c r="O37" s="76">
        <f t="shared" si="7"/>
        <v>68241</v>
      </c>
    </row>
    <row r="38" spans="1:15" ht="12.75">
      <c r="A38" s="254"/>
      <c r="B38" s="52" t="s">
        <v>135</v>
      </c>
      <c r="C38" s="108">
        <v>11</v>
      </c>
      <c r="D38" s="108">
        <v>60</v>
      </c>
      <c r="E38" s="108">
        <v>37</v>
      </c>
      <c r="F38" s="108">
        <v>49</v>
      </c>
      <c r="G38" s="108">
        <v>67</v>
      </c>
      <c r="H38" s="108">
        <v>51</v>
      </c>
      <c r="I38" s="108">
        <v>38</v>
      </c>
      <c r="J38" s="108">
        <v>53</v>
      </c>
      <c r="K38" s="108">
        <v>34</v>
      </c>
      <c r="L38" s="108">
        <v>51</v>
      </c>
      <c r="M38" s="108">
        <v>18</v>
      </c>
      <c r="N38" s="108"/>
      <c r="O38" s="76">
        <f t="shared" si="7"/>
        <v>469</v>
      </c>
    </row>
    <row r="39" spans="1:15" ht="33.75">
      <c r="A39" s="254"/>
      <c r="B39" s="52" t="s">
        <v>136</v>
      </c>
      <c r="C39" s="108">
        <v>189</v>
      </c>
      <c r="D39" s="108">
        <v>278</v>
      </c>
      <c r="E39" s="108">
        <v>2359</v>
      </c>
      <c r="F39" s="108">
        <v>5929</v>
      </c>
      <c r="G39" s="108">
        <v>14631</v>
      </c>
      <c r="H39" s="108">
        <v>10321</v>
      </c>
      <c r="I39" s="108">
        <v>332</v>
      </c>
      <c r="J39" s="108">
        <v>362</v>
      </c>
      <c r="K39" s="108">
        <v>3165</v>
      </c>
      <c r="L39" s="108">
        <v>3684</v>
      </c>
      <c r="M39" s="108">
        <v>13004</v>
      </c>
      <c r="N39" s="108"/>
      <c r="O39" s="76">
        <f t="shared" si="7"/>
        <v>54254</v>
      </c>
    </row>
    <row r="40" spans="1:15" ht="12.75">
      <c r="A40" s="254"/>
      <c r="B40" s="52" t="s">
        <v>137</v>
      </c>
      <c r="C40" s="108">
        <v>245</v>
      </c>
      <c r="D40" s="108">
        <v>205</v>
      </c>
      <c r="E40" s="108">
        <v>204</v>
      </c>
      <c r="F40" s="108">
        <v>264</v>
      </c>
      <c r="G40" s="108">
        <v>9397</v>
      </c>
      <c r="H40" s="108">
        <v>153</v>
      </c>
      <c r="I40" s="108">
        <v>2676</v>
      </c>
      <c r="J40" s="108">
        <v>98</v>
      </c>
      <c r="K40" s="108">
        <v>251</v>
      </c>
      <c r="L40" s="108">
        <v>83</v>
      </c>
      <c r="M40" s="108">
        <v>111</v>
      </c>
      <c r="N40" s="108"/>
      <c r="O40" s="76">
        <f t="shared" si="7"/>
        <v>13687</v>
      </c>
    </row>
    <row r="41" spans="1:15" ht="33.75">
      <c r="A41" s="254"/>
      <c r="B41" s="75" t="s">
        <v>138</v>
      </c>
      <c r="C41" s="108">
        <v>1240</v>
      </c>
      <c r="D41" s="108">
        <v>1761</v>
      </c>
      <c r="E41" s="108">
        <v>1892</v>
      </c>
      <c r="F41" s="108">
        <v>1491</v>
      </c>
      <c r="G41" s="108">
        <v>2393</v>
      </c>
      <c r="H41" s="108">
        <v>1915</v>
      </c>
      <c r="I41" s="108">
        <v>1828</v>
      </c>
      <c r="J41" s="108">
        <v>1163</v>
      </c>
      <c r="K41" s="108">
        <v>1339</v>
      </c>
      <c r="L41" s="108">
        <v>1291</v>
      </c>
      <c r="M41" s="108">
        <v>1851</v>
      </c>
      <c r="N41" s="108"/>
      <c r="O41" s="76">
        <f t="shared" si="7"/>
        <v>18164</v>
      </c>
    </row>
    <row r="42" spans="1:15" ht="13.5" thickBot="1">
      <c r="A42" s="254"/>
      <c r="B42" s="23" t="s">
        <v>139</v>
      </c>
      <c r="C42" s="135">
        <v>48</v>
      </c>
      <c r="D42" s="135">
        <v>140</v>
      </c>
      <c r="E42" s="135">
        <v>27</v>
      </c>
      <c r="F42" s="135">
        <v>4884</v>
      </c>
      <c r="G42" s="135">
        <v>13</v>
      </c>
      <c r="H42" s="135">
        <v>161</v>
      </c>
      <c r="I42" s="135">
        <v>132</v>
      </c>
      <c r="J42" s="135">
        <v>26</v>
      </c>
      <c r="K42" s="135">
        <v>51</v>
      </c>
      <c r="L42" s="135">
        <v>50</v>
      </c>
      <c r="M42" s="135">
        <v>0</v>
      </c>
      <c r="N42" s="135"/>
      <c r="O42" s="77">
        <f t="shared" si="7"/>
        <v>5532</v>
      </c>
    </row>
    <row r="43" spans="1:15" s="6" customFormat="1" ht="11.25" thickBot="1">
      <c r="A43" s="254"/>
      <c r="B43" s="68" t="s">
        <v>13</v>
      </c>
      <c r="C43" s="78">
        <f>SUM(C36:C42)</f>
        <v>14109</v>
      </c>
      <c r="D43" s="78">
        <f aca="true" t="shared" si="8" ref="D43:O43">SUM(D36:D42)</f>
        <v>21677</v>
      </c>
      <c r="E43" s="78">
        <f t="shared" si="8"/>
        <v>28147</v>
      </c>
      <c r="F43" s="78">
        <f t="shared" si="8"/>
        <v>32432</v>
      </c>
      <c r="G43" s="78">
        <f t="shared" si="8"/>
        <v>45710</v>
      </c>
      <c r="H43" s="78">
        <f t="shared" si="8"/>
        <v>35019</v>
      </c>
      <c r="I43" s="78">
        <f t="shared" si="8"/>
        <v>25286</v>
      </c>
      <c r="J43" s="78">
        <f t="shared" si="8"/>
        <v>23224</v>
      </c>
      <c r="K43" s="78">
        <f t="shared" si="8"/>
        <v>30331</v>
      </c>
      <c r="L43" s="78">
        <f t="shared" si="8"/>
        <v>26235</v>
      </c>
      <c r="M43" s="78">
        <f t="shared" si="8"/>
        <v>37309</v>
      </c>
      <c r="N43" s="78">
        <f t="shared" si="8"/>
        <v>0</v>
      </c>
      <c r="O43" s="78">
        <f t="shared" si="8"/>
        <v>319479</v>
      </c>
    </row>
    <row r="44" spans="1:15" s="6" customFormat="1" ht="12" thickBot="1">
      <c r="A44" s="254"/>
      <c r="B44" s="272" t="s">
        <v>128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</row>
    <row r="45" spans="1:15" s="6" customFormat="1" ht="22.5">
      <c r="A45" s="254"/>
      <c r="B45" s="52" t="s">
        <v>118</v>
      </c>
      <c r="C45" s="108">
        <v>4065</v>
      </c>
      <c r="D45" s="108">
        <v>6934</v>
      </c>
      <c r="E45" s="108">
        <v>7619</v>
      </c>
      <c r="F45" s="108">
        <v>6865</v>
      </c>
      <c r="G45" s="108">
        <v>8145</v>
      </c>
      <c r="H45" s="108">
        <v>8096</v>
      </c>
      <c r="I45" s="108">
        <v>8176</v>
      </c>
      <c r="J45" s="108">
        <v>6391</v>
      </c>
      <c r="K45" s="108">
        <v>5292</v>
      </c>
      <c r="L45" s="108">
        <v>5975</v>
      </c>
      <c r="M45" s="108">
        <v>6642</v>
      </c>
      <c r="N45" s="108"/>
      <c r="O45" s="76">
        <f aca="true" t="shared" si="9" ref="O45:O51">SUM(C45:N45)</f>
        <v>74200</v>
      </c>
    </row>
    <row r="46" spans="1:15" s="6" customFormat="1" ht="11.25">
      <c r="A46" s="254"/>
      <c r="B46" s="52" t="s">
        <v>119</v>
      </c>
      <c r="C46" s="108">
        <v>1280</v>
      </c>
      <c r="D46" s="108">
        <v>1361</v>
      </c>
      <c r="E46" s="108">
        <v>1633</v>
      </c>
      <c r="F46" s="108">
        <v>1498</v>
      </c>
      <c r="G46" s="108">
        <v>1922</v>
      </c>
      <c r="H46" s="108">
        <v>2060</v>
      </c>
      <c r="I46" s="108">
        <v>1797</v>
      </c>
      <c r="J46" s="108">
        <v>1387</v>
      </c>
      <c r="K46" s="108">
        <v>1423</v>
      </c>
      <c r="L46" s="108">
        <v>1433</v>
      </c>
      <c r="M46" s="108">
        <v>1568</v>
      </c>
      <c r="N46" s="108"/>
      <c r="O46" s="76">
        <f t="shared" si="9"/>
        <v>17362</v>
      </c>
    </row>
    <row r="47" spans="1:15" s="6" customFormat="1" ht="11.25">
      <c r="A47" s="254"/>
      <c r="B47" s="52" t="s">
        <v>135</v>
      </c>
      <c r="C47" s="108">
        <v>13</v>
      </c>
      <c r="D47" s="108">
        <v>4</v>
      </c>
      <c r="E47" s="108">
        <v>24</v>
      </c>
      <c r="F47" s="108">
        <v>13</v>
      </c>
      <c r="G47" s="108">
        <v>46</v>
      </c>
      <c r="H47" s="108">
        <v>27</v>
      </c>
      <c r="I47" s="108">
        <v>0</v>
      </c>
      <c r="J47" s="108">
        <v>0</v>
      </c>
      <c r="K47" s="108">
        <v>21</v>
      </c>
      <c r="L47" s="108">
        <v>24</v>
      </c>
      <c r="M47" s="108">
        <v>107</v>
      </c>
      <c r="N47" s="108"/>
      <c r="O47" s="76">
        <f t="shared" si="9"/>
        <v>279</v>
      </c>
    </row>
    <row r="48" spans="1:15" s="6" customFormat="1" ht="33.75">
      <c r="A48" s="254"/>
      <c r="B48" s="52" t="s">
        <v>136</v>
      </c>
      <c r="C48" s="108">
        <v>474</v>
      </c>
      <c r="D48" s="108">
        <v>223</v>
      </c>
      <c r="E48" s="108">
        <v>477</v>
      </c>
      <c r="F48" s="108">
        <v>340</v>
      </c>
      <c r="G48" s="108">
        <v>440</v>
      </c>
      <c r="H48" s="108">
        <v>391</v>
      </c>
      <c r="I48" s="108">
        <v>318</v>
      </c>
      <c r="J48" s="108">
        <v>196</v>
      </c>
      <c r="K48" s="108">
        <v>689</v>
      </c>
      <c r="L48" s="108">
        <v>265</v>
      </c>
      <c r="M48" s="108">
        <v>337</v>
      </c>
      <c r="N48" s="108"/>
      <c r="O48" s="76">
        <f t="shared" si="9"/>
        <v>4150</v>
      </c>
    </row>
    <row r="49" spans="1:15" s="6" customFormat="1" ht="11.25">
      <c r="A49" s="254"/>
      <c r="B49" s="52" t="s">
        <v>137</v>
      </c>
      <c r="C49" s="108">
        <v>493</v>
      </c>
      <c r="D49" s="108">
        <v>925</v>
      </c>
      <c r="E49" s="108">
        <v>825</v>
      </c>
      <c r="F49" s="108">
        <v>714</v>
      </c>
      <c r="G49" s="108">
        <v>773</v>
      </c>
      <c r="H49" s="108">
        <v>693</v>
      </c>
      <c r="I49" s="108">
        <v>744</v>
      </c>
      <c r="J49" s="108">
        <v>451</v>
      </c>
      <c r="K49" s="108">
        <v>784</v>
      </c>
      <c r="L49" s="108">
        <v>623</v>
      </c>
      <c r="M49" s="108">
        <v>851</v>
      </c>
      <c r="N49" s="108"/>
      <c r="O49" s="76">
        <f t="shared" si="9"/>
        <v>7876</v>
      </c>
    </row>
    <row r="50" spans="1:15" s="6" customFormat="1" ht="33.75">
      <c r="A50" s="254"/>
      <c r="B50" s="75" t="s">
        <v>138</v>
      </c>
      <c r="C50" s="108">
        <v>2151</v>
      </c>
      <c r="D50" s="108">
        <v>3045</v>
      </c>
      <c r="E50" s="108">
        <v>2921</v>
      </c>
      <c r="F50" s="108">
        <v>3432</v>
      </c>
      <c r="G50" s="108">
        <v>2707</v>
      </c>
      <c r="H50" s="108">
        <v>2497</v>
      </c>
      <c r="I50" s="108">
        <v>2439</v>
      </c>
      <c r="J50" s="108">
        <v>1627</v>
      </c>
      <c r="K50" s="108">
        <v>1859</v>
      </c>
      <c r="L50" s="108">
        <v>3201</v>
      </c>
      <c r="M50" s="108">
        <v>2896</v>
      </c>
      <c r="N50" s="108"/>
      <c r="O50" s="76">
        <f t="shared" si="9"/>
        <v>28775</v>
      </c>
    </row>
    <row r="51" spans="1:15" s="6" customFormat="1" ht="12" thickBot="1">
      <c r="A51" s="254"/>
      <c r="B51" s="23" t="s">
        <v>139</v>
      </c>
      <c r="C51" s="135">
        <v>206</v>
      </c>
      <c r="D51" s="135">
        <v>141</v>
      </c>
      <c r="E51" s="135">
        <v>229</v>
      </c>
      <c r="F51" s="135">
        <v>29</v>
      </c>
      <c r="G51" s="135">
        <v>307</v>
      </c>
      <c r="H51" s="135">
        <v>266</v>
      </c>
      <c r="I51" s="135">
        <v>116</v>
      </c>
      <c r="J51" s="135">
        <v>104</v>
      </c>
      <c r="K51" s="135">
        <v>79</v>
      </c>
      <c r="L51" s="135">
        <v>163</v>
      </c>
      <c r="M51" s="135">
        <v>162</v>
      </c>
      <c r="N51" s="135"/>
      <c r="O51" s="77">
        <f t="shared" si="9"/>
        <v>1802</v>
      </c>
    </row>
    <row r="52" spans="1:15" s="6" customFormat="1" ht="11.25" thickBot="1">
      <c r="A52" s="254"/>
      <c r="B52" s="68" t="s">
        <v>13</v>
      </c>
      <c r="C52" s="78">
        <f aca="true" t="shared" si="10" ref="C52:O52">SUM(C45:C51)</f>
        <v>8682</v>
      </c>
      <c r="D52" s="78">
        <f t="shared" si="10"/>
        <v>12633</v>
      </c>
      <c r="E52" s="78">
        <f t="shared" si="10"/>
        <v>13728</v>
      </c>
      <c r="F52" s="78">
        <f t="shared" si="10"/>
        <v>12891</v>
      </c>
      <c r="G52" s="78">
        <f t="shared" si="10"/>
        <v>14340</v>
      </c>
      <c r="H52" s="78">
        <f t="shared" si="10"/>
        <v>14030</v>
      </c>
      <c r="I52" s="78">
        <f t="shared" si="10"/>
        <v>13590</v>
      </c>
      <c r="J52" s="78">
        <f t="shared" si="10"/>
        <v>10156</v>
      </c>
      <c r="K52" s="78">
        <f t="shared" si="10"/>
        <v>10147</v>
      </c>
      <c r="L52" s="78">
        <f t="shared" si="10"/>
        <v>11684</v>
      </c>
      <c r="M52" s="78">
        <f t="shared" si="10"/>
        <v>12563</v>
      </c>
      <c r="N52" s="78">
        <f t="shared" si="10"/>
        <v>0</v>
      </c>
      <c r="O52" s="78">
        <f t="shared" si="10"/>
        <v>134444</v>
      </c>
    </row>
    <row r="53" spans="1:15" s="6" customFormat="1" ht="12" thickBot="1">
      <c r="A53" s="254"/>
      <c r="B53" s="272" t="s">
        <v>48</v>
      </c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</row>
    <row r="54" spans="1:15" s="6" customFormat="1" ht="22.5">
      <c r="A54" s="254"/>
      <c r="B54" s="52" t="s">
        <v>118</v>
      </c>
      <c r="C54" s="108">
        <v>490</v>
      </c>
      <c r="D54" s="108">
        <v>384</v>
      </c>
      <c r="E54" s="108">
        <v>567</v>
      </c>
      <c r="F54" s="108">
        <v>506</v>
      </c>
      <c r="G54" s="108">
        <v>676</v>
      </c>
      <c r="H54" s="108">
        <v>592</v>
      </c>
      <c r="I54" s="108">
        <v>358</v>
      </c>
      <c r="J54" s="108">
        <v>481</v>
      </c>
      <c r="K54" s="108">
        <v>532</v>
      </c>
      <c r="L54" s="108">
        <v>512</v>
      </c>
      <c r="M54" s="108">
        <v>452</v>
      </c>
      <c r="N54" s="108"/>
      <c r="O54" s="76">
        <f aca="true" t="shared" si="11" ref="O54:O60">SUM(C54:N54)</f>
        <v>5550</v>
      </c>
    </row>
    <row r="55" spans="1:15" s="6" customFormat="1" ht="11.25">
      <c r="A55" s="254"/>
      <c r="B55" s="52" t="s">
        <v>119</v>
      </c>
      <c r="C55" s="108">
        <v>413</v>
      </c>
      <c r="D55" s="108">
        <v>173</v>
      </c>
      <c r="E55" s="108">
        <v>528</v>
      </c>
      <c r="F55" s="108">
        <v>102</v>
      </c>
      <c r="G55" s="108">
        <v>294</v>
      </c>
      <c r="H55" s="108">
        <v>263</v>
      </c>
      <c r="I55" s="108">
        <v>491</v>
      </c>
      <c r="J55" s="108">
        <v>556</v>
      </c>
      <c r="K55" s="108">
        <v>323</v>
      </c>
      <c r="L55" s="108">
        <v>228</v>
      </c>
      <c r="M55" s="108">
        <v>288</v>
      </c>
      <c r="N55" s="108"/>
      <c r="O55" s="76">
        <f t="shared" si="11"/>
        <v>3659</v>
      </c>
    </row>
    <row r="56" spans="1:15" s="6" customFormat="1" ht="11.25">
      <c r="A56" s="254"/>
      <c r="B56" s="52" t="s">
        <v>135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/>
      <c r="O56" s="76">
        <f t="shared" si="11"/>
        <v>0</v>
      </c>
    </row>
    <row r="57" spans="1:15" s="6" customFormat="1" ht="33.75">
      <c r="A57" s="254"/>
      <c r="B57" s="52" t="s">
        <v>136</v>
      </c>
      <c r="C57" s="108">
        <v>432</v>
      </c>
      <c r="D57" s="108">
        <v>194</v>
      </c>
      <c r="E57" s="108">
        <v>382</v>
      </c>
      <c r="F57" s="108">
        <v>440</v>
      </c>
      <c r="G57" s="108">
        <v>180</v>
      </c>
      <c r="H57" s="108">
        <v>237</v>
      </c>
      <c r="I57" s="108">
        <v>287</v>
      </c>
      <c r="J57" s="108">
        <v>362</v>
      </c>
      <c r="K57" s="108">
        <v>512</v>
      </c>
      <c r="L57" s="108">
        <v>492</v>
      </c>
      <c r="M57" s="108">
        <v>805</v>
      </c>
      <c r="N57" s="108"/>
      <c r="O57" s="76">
        <f t="shared" si="11"/>
        <v>4323</v>
      </c>
    </row>
    <row r="58" spans="1:15" s="6" customFormat="1" ht="11.25">
      <c r="A58" s="254"/>
      <c r="B58" s="52" t="s">
        <v>137</v>
      </c>
      <c r="C58" s="108">
        <v>23</v>
      </c>
      <c r="D58" s="108">
        <v>3</v>
      </c>
      <c r="E58" s="108">
        <v>3</v>
      </c>
      <c r="F58" s="108">
        <v>17</v>
      </c>
      <c r="G58" s="108">
        <v>72</v>
      </c>
      <c r="H58" s="108">
        <v>37</v>
      </c>
      <c r="I58" s="108">
        <v>35</v>
      </c>
      <c r="J58" s="108">
        <v>74</v>
      </c>
      <c r="K58" s="108">
        <v>33</v>
      </c>
      <c r="L58" s="108">
        <v>19</v>
      </c>
      <c r="M58" s="108">
        <v>17</v>
      </c>
      <c r="N58" s="108"/>
      <c r="O58" s="76">
        <f t="shared" si="11"/>
        <v>333</v>
      </c>
    </row>
    <row r="59" spans="1:15" s="6" customFormat="1" ht="33.75">
      <c r="A59" s="254"/>
      <c r="B59" s="75" t="s">
        <v>138</v>
      </c>
      <c r="C59" s="108">
        <v>57</v>
      </c>
      <c r="D59" s="108">
        <v>42</v>
      </c>
      <c r="E59" s="108">
        <v>13</v>
      </c>
      <c r="F59" s="108">
        <v>27</v>
      </c>
      <c r="G59" s="108">
        <v>30</v>
      </c>
      <c r="H59" s="108">
        <v>11</v>
      </c>
      <c r="I59" s="108">
        <v>14</v>
      </c>
      <c r="J59" s="108">
        <v>29</v>
      </c>
      <c r="K59" s="108">
        <v>18</v>
      </c>
      <c r="L59" s="108">
        <v>27</v>
      </c>
      <c r="M59" s="108">
        <v>15</v>
      </c>
      <c r="N59" s="108"/>
      <c r="O59" s="76">
        <f t="shared" si="11"/>
        <v>283</v>
      </c>
    </row>
    <row r="60" spans="1:15" s="6" customFormat="1" ht="12" thickBot="1">
      <c r="A60" s="254"/>
      <c r="B60" s="23" t="s">
        <v>139</v>
      </c>
      <c r="C60" s="135">
        <v>0</v>
      </c>
      <c r="D60" s="135">
        <v>0</v>
      </c>
      <c r="E60" s="135">
        <v>2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4</v>
      </c>
      <c r="L60" s="135">
        <v>0</v>
      </c>
      <c r="M60" s="135">
        <v>0</v>
      </c>
      <c r="N60" s="135"/>
      <c r="O60" s="77">
        <f t="shared" si="11"/>
        <v>6</v>
      </c>
    </row>
    <row r="61" spans="1:15" s="6" customFormat="1" ht="11.25" thickBot="1">
      <c r="A61" s="254"/>
      <c r="B61" s="68" t="s">
        <v>13</v>
      </c>
      <c r="C61" s="78">
        <f aca="true" t="shared" si="12" ref="C61:O61">SUM(C54:C60)</f>
        <v>1415</v>
      </c>
      <c r="D61" s="78">
        <f t="shared" si="12"/>
        <v>796</v>
      </c>
      <c r="E61" s="78">
        <f t="shared" si="12"/>
        <v>1495</v>
      </c>
      <c r="F61" s="78">
        <f t="shared" si="12"/>
        <v>1092</v>
      </c>
      <c r="G61" s="78">
        <f t="shared" si="12"/>
        <v>1252</v>
      </c>
      <c r="H61" s="78">
        <f t="shared" si="12"/>
        <v>1140</v>
      </c>
      <c r="I61" s="78">
        <f t="shared" si="12"/>
        <v>1185</v>
      </c>
      <c r="J61" s="78">
        <f t="shared" si="12"/>
        <v>1502</v>
      </c>
      <c r="K61" s="78">
        <f t="shared" si="12"/>
        <v>1422</v>
      </c>
      <c r="L61" s="78">
        <f t="shared" si="12"/>
        <v>1278</v>
      </c>
      <c r="M61" s="78">
        <f t="shared" si="12"/>
        <v>1577</v>
      </c>
      <c r="N61" s="78">
        <f t="shared" si="12"/>
        <v>0</v>
      </c>
      <c r="O61" s="78">
        <f t="shared" si="12"/>
        <v>14154</v>
      </c>
    </row>
    <row r="62" spans="1:15" s="6" customFormat="1" ht="12" thickBot="1">
      <c r="A62" s="254"/>
      <c r="B62" s="272" t="s">
        <v>49</v>
      </c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</row>
    <row r="63" spans="1:15" s="6" customFormat="1" ht="22.5">
      <c r="A63" s="254"/>
      <c r="B63" s="52" t="s">
        <v>118</v>
      </c>
      <c r="C63" s="108">
        <v>832</v>
      </c>
      <c r="D63" s="108">
        <v>1096</v>
      </c>
      <c r="E63" s="108">
        <v>1466</v>
      </c>
      <c r="F63" s="108">
        <v>950</v>
      </c>
      <c r="G63" s="108">
        <v>1371</v>
      </c>
      <c r="H63" s="108">
        <v>1474</v>
      </c>
      <c r="I63" s="108">
        <v>912</v>
      </c>
      <c r="J63" s="108">
        <v>483</v>
      </c>
      <c r="K63" s="108">
        <v>2012</v>
      </c>
      <c r="L63" s="108">
        <v>2644</v>
      </c>
      <c r="M63" s="108">
        <v>1534</v>
      </c>
      <c r="N63" s="108"/>
      <c r="O63" s="76">
        <f aca="true" t="shared" si="13" ref="O63:O69">SUM(C63:N63)</f>
        <v>14774</v>
      </c>
    </row>
    <row r="64" spans="1:15" s="6" customFormat="1" ht="11.25">
      <c r="A64" s="254"/>
      <c r="B64" s="52" t="s">
        <v>119</v>
      </c>
      <c r="C64" s="108">
        <v>4</v>
      </c>
      <c r="D64" s="108">
        <v>87</v>
      </c>
      <c r="E64" s="108">
        <v>66</v>
      </c>
      <c r="F64" s="108">
        <v>74</v>
      </c>
      <c r="G64" s="108">
        <v>33</v>
      </c>
      <c r="H64" s="108">
        <v>20</v>
      </c>
      <c r="I64" s="108">
        <v>23</v>
      </c>
      <c r="J64" s="108">
        <v>45</v>
      </c>
      <c r="K64" s="108">
        <v>97</v>
      </c>
      <c r="L64" s="108">
        <v>31</v>
      </c>
      <c r="M64" s="108">
        <v>36</v>
      </c>
      <c r="N64" s="108"/>
      <c r="O64" s="76">
        <f t="shared" si="13"/>
        <v>516</v>
      </c>
    </row>
    <row r="65" spans="1:15" s="6" customFormat="1" ht="11.25">
      <c r="A65" s="254"/>
      <c r="B65" s="52" t="s">
        <v>135</v>
      </c>
      <c r="C65" s="108">
        <v>0</v>
      </c>
      <c r="D65" s="108">
        <v>4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1</v>
      </c>
      <c r="L65" s="108">
        <v>0</v>
      </c>
      <c r="M65" s="108">
        <v>5</v>
      </c>
      <c r="N65" s="108"/>
      <c r="O65" s="76">
        <f t="shared" si="13"/>
        <v>10</v>
      </c>
    </row>
    <row r="66" spans="1:15" s="6" customFormat="1" ht="33.75">
      <c r="A66" s="254"/>
      <c r="B66" s="52" t="s">
        <v>136</v>
      </c>
      <c r="C66" s="108">
        <v>0</v>
      </c>
      <c r="D66" s="108">
        <v>0</v>
      </c>
      <c r="E66" s="108">
        <v>3</v>
      </c>
      <c r="F66" s="108">
        <v>0</v>
      </c>
      <c r="G66" s="108">
        <v>0</v>
      </c>
      <c r="H66" s="108">
        <v>2</v>
      </c>
      <c r="I66" s="108">
        <v>0</v>
      </c>
      <c r="J66" s="108">
        <v>7</v>
      </c>
      <c r="K66" s="108">
        <v>1</v>
      </c>
      <c r="L66" s="108">
        <v>44</v>
      </c>
      <c r="M66" s="108">
        <v>36</v>
      </c>
      <c r="N66" s="108"/>
      <c r="O66" s="76">
        <f t="shared" si="13"/>
        <v>93</v>
      </c>
    </row>
    <row r="67" spans="1:15" s="6" customFormat="1" ht="11.25">
      <c r="A67" s="254"/>
      <c r="B67" s="52" t="s">
        <v>137</v>
      </c>
      <c r="C67" s="108">
        <v>2</v>
      </c>
      <c r="D67" s="108">
        <v>5</v>
      </c>
      <c r="E67" s="108">
        <v>4</v>
      </c>
      <c r="F67" s="108">
        <v>9</v>
      </c>
      <c r="G67" s="108">
        <v>0</v>
      </c>
      <c r="H67" s="108">
        <v>1</v>
      </c>
      <c r="I67" s="108">
        <v>8</v>
      </c>
      <c r="J67" s="108">
        <v>7</v>
      </c>
      <c r="K67" s="108">
        <v>16</v>
      </c>
      <c r="L67" s="108">
        <v>9</v>
      </c>
      <c r="M67" s="108">
        <v>5</v>
      </c>
      <c r="N67" s="108"/>
      <c r="O67" s="76">
        <f t="shared" si="13"/>
        <v>66</v>
      </c>
    </row>
    <row r="68" spans="1:15" s="6" customFormat="1" ht="33.75">
      <c r="A68" s="254"/>
      <c r="B68" s="75" t="s">
        <v>138</v>
      </c>
      <c r="C68" s="108">
        <v>86</v>
      </c>
      <c r="D68" s="108">
        <v>260</v>
      </c>
      <c r="E68" s="108">
        <v>320</v>
      </c>
      <c r="F68" s="108">
        <v>289</v>
      </c>
      <c r="G68" s="108">
        <v>653</v>
      </c>
      <c r="H68" s="108">
        <v>236</v>
      </c>
      <c r="I68" s="108">
        <v>411</v>
      </c>
      <c r="J68" s="108">
        <v>289</v>
      </c>
      <c r="K68" s="108">
        <v>216</v>
      </c>
      <c r="L68" s="108">
        <v>224</v>
      </c>
      <c r="M68" s="108">
        <v>72</v>
      </c>
      <c r="N68" s="108"/>
      <c r="O68" s="76">
        <f t="shared" si="13"/>
        <v>3056</v>
      </c>
    </row>
    <row r="69" spans="1:15" s="6" customFormat="1" ht="12" thickBot="1">
      <c r="A69" s="254"/>
      <c r="B69" s="23" t="s">
        <v>139</v>
      </c>
      <c r="C69" s="135">
        <v>0</v>
      </c>
      <c r="D69" s="135">
        <v>0</v>
      </c>
      <c r="E69" s="135">
        <v>0</v>
      </c>
      <c r="F69" s="135">
        <v>19</v>
      </c>
      <c r="G69" s="135">
        <v>0</v>
      </c>
      <c r="H69" s="135">
        <v>0</v>
      </c>
      <c r="I69" s="135">
        <v>0</v>
      </c>
      <c r="J69" s="135">
        <v>0</v>
      </c>
      <c r="K69" s="135">
        <v>2</v>
      </c>
      <c r="L69" s="135">
        <v>0</v>
      </c>
      <c r="M69" s="135">
        <v>0</v>
      </c>
      <c r="N69" s="135"/>
      <c r="O69" s="77">
        <f t="shared" si="13"/>
        <v>21</v>
      </c>
    </row>
    <row r="70" spans="1:15" s="6" customFormat="1" ht="11.25" thickBot="1">
      <c r="A70" s="254"/>
      <c r="B70" s="68" t="s">
        <v>13</v>
      </c>
      <c r="C70" s="78">
        <f aca="true" t="shared" si="14" ref="C70:O70">SUM(C63:C69)</f>
        <v>924</v>
      </c>
      <c r="D70" s="78">
        <f t="shared" si="14"/>
        <v>1452</v>
      </c>
      <c r="E70" s="78">
        <f t="shared" si="14"/>
        <v>1859</v>
      </c>
      <c r="F70" s="78">
        <f t="shared" si="14"/>
        <v>1341</v>
      </c>
      <c r="G70" s="78">
        <f t="shared" si="14"/>
        <v>2057</v>
      </c>
      <c r="H70" s="78">
        <f t="shared" si="14"/>
        <v>1733</v>
      </c>
      <c r="I70" s="78">
        <f t="shared" si="14"/>
        <v>1354</v>
      </c>
      <c r="J70" s="78">
        <f t="shared" si="14"/>
        <v>831</v>
      </c>
      <c r="K70" s="78">
        <f t="shared" si="14"/>
        <v>2345</v>
      </c>
      <c r="L70" s="78">
        <f t="shared" si="14"/>
        <v>2952</v>
      </c>
      <c r="M70" s="78">
        <f t="shared" si="14"/>
        <v>1688</v>
      </c>
      <c r="N70" s="78">
        <f t="shared" si="14"/>
        <v>0</v>
      </c>
      <c r="O70" s="78">
        <f t="shared" si="14"/>
        <v>18536</v>
      </c>
    </row>
    <row r="71" spans="1:15" s="6" customFormat="1" ht="12" thickBot="1">
      <c r="A71" s="254"/>
      <c r="B71" s="272" t="s">
        <v>85</v>
      </c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</row>
    <row r="72" spans="1:15" s="6" customFormat="1" ht="22.5">
      <c r="A72" s="254"/>
      <c r="B72" s="52" t="s">
        <v>118</v>
      </c>
      <c r="C72" s="108">
        <v>7639</v>
      </c>
      <c r="D72" s="108">
        <v>8735</v>
      </c>
      <c r="E72" s="108">
        <v>9789</v>
      </c>
      <c r="F72" s="108">
        <v>8123</v>
      </c>
      <c r="G72" s="108">
        <v>10213</v>
      </c>
      <c r="H72" s="108">
        <v>15622</v>
      </c>
      <c r="I72" s="108">
        <v>16033</v>
      </c>
      <c r="J72" s="108">
        <v>14445</v>
      </c>
      <c r="K72" s="108">
        <v>15791</v>
      </c>
      <c r="L72" s="108">
        <v>10441</v>
      </c>
      <c r="M72" s="108">
        <v>9868</v>
      </c>
      <c r="N72" s="108"/>
      <c r="O72" s="76">
        <f aca="true" t="shared" si="15" ref="O72:O78">SUM(C72:N72)</f>
        <v>126699</v>
      </c>
    </row>
    <row r="73" spans="1:15" s="6" customFormat="1" ht="11.25">
      <c r="A73" s="254"/>
      <c r="B73" s="52" t="s">
        <v>119</v>
      </c>
      <c r="C73" s="108">
        <v>1853</v>
      </c>
      <c r="D73" s="108">
        <v>1519</v>
      </c>
      <c r="E73" s="108">
        <v>1528</v>
      </c>
      <c r="F73" s="108">
        <v>1112</v>
      </c>
      <c r="G73" s="108">
        <v>1631</v>
      </c>
      <c r="H73" s="108">
        <v>1098</v>
      </c>
      <c r="I73" s="108">
        <v>886</v>
      </c>
      <c r="J73" s="108">
        <v>848</v>
      </c>
      <c r="K73" s="108">
        <v>2864</v>
      </c>
      <c r="L73" s="108">
        <v>1131</v>
      </c>
      <c r="M73" s="108">
        <v>1473</v>
      </c>
      <c r="N73" s="108"/>
      <c r="O73" s="76">
        <f t="shared" si="15"/>
        <v>15943</v>
      </c>
    </row>
    <row r="74" spans="1:15" s="6" customFormat="1" ht="11.25">
      <c r="A74" s="254"/>
      <c r="B74" s="52" t="s">
        <v>135</v>
      </c>
      <c r="C74" s="108">
        <v>82</v>
      </c>
      <c r="D74" s="108">
        <v>21</v>
      </c>
      <c r="E74" s="108">
        <v>20</v>
      </c>
      <c r="F74" s="108">
        <v>24</v>
      </c>
      <c r="G74" s="108">
        <v>42</v>
      </c>
      <c r="H74" s="108">
        <v>32</v>
      </c>
      <c r="I74" s="108">
        <v>2</v>
      </c>
      <c r="J74" s="108">
        <v>3</v>
      </c>
      <c r="K74" s="108">
        <v>2</v>
      </c>
      <c r="L74" s="108">
        <v>6</v>
      </c>
      <c r="M74" s="108">
        <v>60</v>
      </c>
      <c r="N74" s="108"/>
      <c r="O74" s="76">
        <f t="shared" si="15"/>
        <v>294</v>
      </c>
    </row>
    <row r="75" spans="1:15" s="6" customFormat="1" ht="33.75">
      <c r="A75" s="254"/>
      <c r="B75" s="52" t="s">
        <v>136</v>
      </c>
      <c r="C75" s="108">
        <v>377</v>
      </c>
      <c r="D75" s="108">
        <v>228</v>
      </c>
      <c r="E75" s="108">
        <v>320</v>
      </c>
      <c r="F75" s="108">
        <v>390</v>
      </c>
      <c r="G75" s="108">
        <v>252</v>
      </c>
      <c r="H75" s="108">
        <v>382</v>
      </c>
      <c r="I75" s="108">
        <v>315</v>
      </c>
      <c r="J75" s="108">
        <v>275</v>
      </c>
      <c r="K75" s="108">
        <v>246</v>
      </c>
      <c r="L75" s="108">
        <v>409</v>
      </c>
      <c r="M75" s="108">
        <v>292</v>
      </c>
      <c r="N75" s="108"/>
      <c r="O75" s="76">
        <f t="shared" si="15"/>
        <v>3486</v>
      </c>
    </row>
    <row r="76" spans="1:15" s="6" customFormat="1" ht="11.25">
      <c r="A76" s="254"/>
      <c r="B76" s="52" t="s">
        <v>137</v>
      </c>
      <c r="C76" s="108">
        <v>34</v>
      </c>
      <c r="D76" s="108">
        <v>88</v>
      </c>
      <c r="E76" s="108">
        <v>87</v>
      </c>
      <c r="F76" s="108">
        <v>12</v>
      </c>
      <c r="G76" s="108">
        <v>44</v>
      </c>
      <c r="H76" s="108">
        <v>61</v>
      </c>
      <c r="I76" s="108">
        <v>274</v>
      </c>
      <c r="J76" s="108">
        <v>18</v>
      </c>
      <c r="K76" s="108">
        <v>23</v>
      </c>
      <c r="L76" s="108">
        <v>50</v>
      </c>
      <c r="M76" s="108">
        <v>27</v>
      </c>
      <c r="N76" s="108"/>
      <c r="O76" s="76">
        <f t="shared" si="15"/>
        <v>718</v>
      </c>
    </row>
    <row r="77" spans="1:15" s="6" customFormat="1" ht="33.75">
      <c r="A77" s="254"/>
      <c r="B77" s="75" t="s">
        <v>138</v>
      </c>
      <c r="C77" s="108">
        <v>1864</v>
      </c>
      <c r="D77" s="108">
        <v>1028</v>
      </c>
      <c r="E77" s="108">
        <v>1104</v>
      </c>
      <c r="F77" s="108">
        <v>1505</v>
      </c>
      <c r="G77" s="108">
        <v>2134</v>
      </c>
      <c r="H77" s="108">
        <v>1675</v>
      </c>
      <c r="I77" s="108">
        <v>1040</v>
      </c>
      <c r="J77" s="108">
        <v>1384</v>
      </c>
      <c r="K77" s="108">
        <v>1399</v>
      </c>
      <c r="L77" s="108">
        <v>2199</v>
      </c>
      <c r="M77" s="108">
        <v>1600</v>
      </c>
      <c r="N77" s="108"/>
      <c r="O77" s="76">
        <f t="shared" si="15"/>
        <v>16932</v>
      </c>
    </row>
    <row r="78" spans="1:15" s="6" customFormat="1" ht="12" thickBot="1">
      <c r="A78" s="254"/>
      <c r="B78" s="23" t="s">
        <v>139</v>
      </c>
      <c r="C78" s="135">
        <v>5</v>
      </c>
      <c r="D78" s="135">
        <v>19</v>
      </c>
      <c r="E78" s="135">
        <v>59</v>
      </c>
      <c r="F78" s="135">
        <v>479</v>
      </c>
      <c r="G78" s="135">
        <v>88</v>
      </c>
      <c r="H78" s="135">
        <v>8</v>
      </c>
      <c r="I78" s="135">
        <v>51</v>
      </c>
      <c r="J78" s="135">
        <v>510</v>
      </c>
      <c r="K78" s="135">
        <v>44</v>
      </c>
      <c r="L78" s="135">
        <v>2</v>
      </c>
      <c r="M78" s="135">
        <v>1410</v>
      </c>
      <c r="N78" s="135"/>
      <c r="O78" s="77">
        <f t="shared" si="15"/>
        <v>2675</v>
      </c>
    </row>
    <row r="79" spans="1:15" s="6" customFormat="1" ht="11.25" thickBot="1">
      <c r="A79" s="254"/>
      <c r="B79" s="68" t="s">
        <v>13</v>
      </c>
      <c r="C79" s="78">
        <f aca="true" t="shared" si="16" ref="C79:O79">SUM(C72:C78)</f>
        <v>11854</v>
      </c>
      <c r="D79" s="78">
        <f t="shared" si="16"/>
        <v>11638</v>
      </c>
      <c r="E79" s="78">
        <f t="shared" si="16"/>
        <v>12907</v>
      </c>
      <c r="F79" s="78">
        <f t="shared" si="16"/>
        <v>11645</v>
      </c>
      <c r="G79" s="78">
        <f t="shared" si="16"/>
        <v>14404</v>
      </c>
      <c r="H79" s="78">
        <f t="shared" si="16"/>
        <v>18878</v>
      </c>
      <c r="I79" s="78">
        <f t="shared" si="16"/>
        <v>18601</v>
      </c>
      <c r="J79" s="78">
        <f t="shared" si="16"/>
        <v>17483</v>
      </c>
      <c r="K79" s="78">
        <f t="shared" si="16"/>
        <v>20369</v>
      </c>
      <c r="L79" s="78">
        <f t="shared" si="16"/>
        <v>14238</v>
      </c>
      <c r="M79" s="78">
        <f t="shared" si="16"/>
        <v>14730</v>
      </c>
      <c r="N79" s="78">
        <f t="shared" si="16"/>
        <v>0</v>
      </c>
      <c r="O79" s="78">
        <f t="shared" si="16"/>
        <v>166747</v>
      </c>
    </row>
    <row r="80" spans="1:15" s="6" customFormat="1" ht="12" thickBot="1">
      <c r="A80" s="254"/>
      <c r="B80" s="272" t="s">
        <v>86</v>
      </c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</row>
    <row r="81" spans="1:15" s="6" customFormat="1" ht="22.5">
      <c r="A81" s="254"/>
      <c r="B81" s="52" t="s">
        <v>118</v>
      </c>
      <c r="C81" s="108">
        <v>4291</v>
      </c>
      <c r="D81" s="108">
        <v>5668</v>
      </c>
      <c r="E81" s="108">
        <v>6602</v>
      </c>
      <c r="F81" s="108">
        <v>6937</v>
      </c>
      <c r="G81" s="108">
        <v>6930</v>
      </c>
      <c r="H81" s="108">
        <v>5421</v>
      </c>
      <c r="I81" s="108">
        <v>5544</v>
      </c>
      <c r="J81" s="108">
        <v>5478</v>
      </c>
      <c r="K81" s="108">
        <v>7083</v>
      </c>
      <c r="L81" s="108">
        <v>6758</v>
      </c>
      <c r="M81" s="108">
        <v>6116</v>
      </c>
      <c r="N81" s="108"/>
      <c r="O81" s="76">
        <f aca="true" t="shared" si="17" ref="O81:O87">SUM(C81:N81)</f>
        <v>66828</v>
      </c>
    </row>
    <row r="82" spans="1:15" s="6" customFormat="1" ht="11.25">
      <c r="A82" s="254"/>
      <c r="B82" s="52" t="s">
        <v>119</v>
      </c>
      <c r="C82" s="108">
        <v>2315</v>
      </c>
      <c r="D82" s="108">
        <v>1735</v>
      </c>
      <c r="E82" s="108">
        <v>1855</v>
      </c>
      <c r="F82" s="108">
        <v>1980</v>
      </c>
      <c r="G82" s="108">
        <v>1670</v>
      </c>
      <c r="H82" s="108">
        <v>2872</v>
      </c>
      <c r="I82" s="108">
        <v>1708</v>
      </c>
      <c r="J82" s="108">
        <v>2211</v>
      </c>
      <c r="K82" s="108">
        <v>2009</v>
      </c>
      <c r="L82" s="108">
        <v>1593</v>
      </c>
      <c r="M82" s="108">
        <v>3159</v>
      </c>
      <c r="N82" s="108"/>
      <c r="O82" s="76">
        <f t="shared" si="17"/>
        <v>23107</v>
      </c>
    </row>
    <row r="83" spans="1:15" s="6" customFormat="1" ht="11.25">
      <c r="A83" s="254"/>
      <c r="B83" s="52" t="s">
        <v>135</v>
      </c>
      <c r="C83" s="108">
        <v>28</v>
      </c>
      <c r="D83" s="108">
        <v>23</v>
      </c>
      <c r="E83" s="108">
        <v>24</v>
      </c>
      <c r="F83" s="108">
        <v>32</v>
      </c>
      <c r="G83" s="108">
        <v>19</v>
      </c>
      <c r="H83" s="108">
        <v>40</v>
      </c>
      <c r="I83" s="108">
        <v>11</v>
      </c>
      <c r="J83" s="108">
        <v>37</v>
      </c>
      <c r="K83" s="108">
        <v>51</v>
      </c>
      <c r="L83" s="108">
        <v>35</v>
      </c>
      <c r="M83" s="108">
        <v>7</v>
      </c>
      <c r="N83" s="108"/>
      <c r="O83" s="76">
        <f t="shared" si="17"/>
        <v>307</v>
      </c>
    </row>
    <row r="84" spans="1:15" s="6" customFormat="1" ht="33.75">
      <c r="A84" s="254"/>
      <c r="B84" s="52" t="s">
        <v>136</v>
      </c>
      <c r="C84" s="108">
        <v>258</v>
      </c>
      <c r="D84" s="108">
        <v>256</v>
      </c>
      <c r="E84" s="108">
        <v>421</v>
      </c>
      <c r="F84" s="108">
        <v>380</v>
      </c>
      <c r="G84" s="108">
        <v>208</v>
      </c>
      <c r="H84" s="108">
        <v>297</v>
      </c>
      <c r="I84" s="108">
        <v>120</v>
      </c>
      <c r="J84" s="108">
        <v>126</v>
      </c>
      <c r="K84" s="108">
        <v>370</v>
      </c>
      <c r="L84" s="108">
        <v>142</v>
      </c>
      <c r="M84" s="108">
        <v>240</v>
      </c>
      <c r="N84" s="108"/>
      <c r="O84" s="76">
        <f t="shared" si="17"/>
        <v>2818</v>
      </c>
    </row>
    <row r="85" spans="1:15" s="6" customFormat="1" ht="11.25">
      <c r="A85" s="254"/>
      <c r="B85" s="52" t="s">
        <v>137</v>
      </c>
      <c r="C85" s="108">
        <v>563</v>
      </c>
      <c r="D85" s="108">
        <v>302</v>
      </c>
      <c r="E85" s="108">
        <v>607</v>
      </c>
      <c r="F85" s="108">
        <v>628</v>
      </c>
      <c r="G85" s="108">
        <v>397</v>
      </c>
      <c r="H85" s="108">
        <v>623</v>
      </c>
      <c r="I85" s="108">
        <v>166</v>
      </c>
      <c r="J85" s="108">
        <v>455</v>
      </c>
      <c r="K85" s="108">
        <v>358</v>
      </c>
      <c r="L85" s="108">
        <v>158</v>
      </c>
      <c r="M85" s="108">
        <v>504</v>
      </c>
      <c r="N85" s="108"/>
      <c r="O85" s="76">
        <f t="shared" si="17"/>
        <v>4761</v>
      </c>
    </row>
    <row r="86" spans="1:15" s="6" customFormat="1" ht="33.75">
      <c r="A86" s="254"/>
      <c r="B86" s="75" t="s">
        <v>138</v>
      </c>
      <c r="C86" s="108">
        <v>489</v>
      </c>
      <c r="D86" s="108">
        <v>771</v>
      </c>
      <c r="E86" s="108">
        <v>1001</v>
      </c>
      <c r="F86" s="108">
        <v>686</v>
      </c>
      <c r="G86" s="108">
        <v>590</v>
      </c>
      <c r="H86" s="108">
        <v>552</v>
      </c>
      <c r="I86" s="108">
        <v>521</v>
      </c>
      <c r="J86" s="108">
        <v>387</v>
      </c>
      <c r="K86" s="108">
        <v>943</v>
      </c>
      <c r="L86" s="108">
        <v>994</v>
      </c>
      <c r="M86" s="108">
        <v>336</v>
      </c>
      <c r="N86" s="108"/>
      <c r="O86" s="76">
        <f t="shared" si="17"/>
        <v>7270</v>
      </c>
    </row>
    <row r="87" spans="1:15" s="6" customFormat="1" ht="12" thickBot="1">
      <c r="A87" s="254"/>
      <c r="B87" s="23" t="s">
        <v>139</v>
      </c>
      <c r="C87" s="135">
        <v>65</v>
      </c>
      <c r="D87" s="135">
        <v>120</v>
      </c>
      <c r="E87" s="135">
        <v>104</v>
      </c>
      <c r="F87" s="135">
        <v>18</v>
      </c>
      <c r="G87" s="135">
        <v>156</v>
      </c>
      <c r="H87" s="135">
        <v>35</v>
      </c>
      <c r="I87" s="135">
        <v>36</v>
      </c>
      <c r="J87" s="135">
        <v>0</v>
      </c>
      <c r="K87" s="135">
        <v>64</v>
      </c>
      <c r="L87" s="135">
        <v>148</v>
      </c>
      <c r="M87" s="135">
        <v>46</v>
      </c>
      <c r="N87" s="135"/>
      <c r="O87" s="77">
        <f t="shared" si="17"/>
        <v>792</v>
      </c>
    </row>
    <row r="88" spans="1:15" s="6" customFormat="1" ht="11.25" thickBot="1">
      <c r="A88" s="254"/>
      <c r="B88" s="68" t="s">
        <v>13</v>
      </c>
      <c r="C88" s="78">
        <f aca="true" t="shared" si="18" ref="C88:O88">SUM(C81:C87)</f>
        <v>8009</v>
      </c>
      <c r="D88" s="78">
        <f t="shared" si="18"/>
        <v>8875</v>
      </c>
      <c r="E88" s="78">
        <f t="shared" si="18"/>
        <v>10614</v>
      </c>
      <c r="F88" s="78">
        <f t="shared" si="18"/>
        <v>10661</v>
      </c>
      <c r="G88" s="78">
        <f t="shared" si="18"/>
        <v>9970</v>
      </c>
      <c r="H88" s="78">
        <f t="shared" si="18"/>
        <v>9840</v>
      </c>
      <c r="I88" s="78">
        <f t="shared" si="18"/>
        <v>8106</v>
      </c>
      <c r="J88" s="78">
        <f t="shared" si="18"/>
        <v>8694</v>
      </c>
      <c r="K88" s="78">
        <f t="shared" si="18"/>
        <v>10878</v>
      </c>
      <c r="L88" s="78">
        <f t="shared" si="18"/>
        <v>9828</v>
      </c>
      <c r="M88" s="78">
        <f t="shared" si="18"/>
        <v>10408</v>
      </c>
      <c r="N88" s="78">
        <f t="shared" si="18"/>
        <v>0</v>
      </c>
      <c r="O88" s="78">
        <f t="shared" si="18"/>
        <v>105883</v>
      </c>
    </row>
    <row r="89" spans="1:15" s="6" customFormat="1" ht="12" thickBot="1">
      <c r="A89" s="254"/>
      <c r="B89" s="272" t="s">
        <v>129</v>
      </c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</row>
    <row r="90" spans="1:15" s="6" customFormat="1" ht="22.5">
      <c r="A90" s="254"/>
      <c r="B90" s="52" t="s">
        <v>118</v>
      </c>
      <c r="C90" s="108">
        <v>931</v>
      </c>
      <c r="D90" s="108">
        <v>1147</v>
      </c>
      <c r="E90" s="108">
        <v>2087</v>
      </c>
      <c r="F90" s="108">
        <v>2073</v>
      </c>
      <c r="G90" s="108">
        <v>1593</v>
      </c>
      <c r="H90" s="108">
        <v>5750</v>
      </c>
      <c r="I90" s="108">
        <v>1531</v>
      </c>
      <c r="J90" s="108">
        <v>852</v>
      </c>
      <c r="K90" s="108">
        <v>1638</v>
      </c>
      <c r="L90" s="108">
        <v>1458</v>
      </c>
      <c r="M90" s="108">
        <v>1097</v>
      </c>
      <c r="N90" s="108"/>
      <c r="O90" s="76">
        <f aca="true" t="shared" si="19" ref="O90:O96">SUM(C90:N90)</f>
        <v>20157</v>
      </c>
    </row>
    <row r="91" spans="1:15" s="6" customFormat="1" ht="11.25">
      <c r="A91" s="254"/>
      <c r="B91" s="52" t="s">
        <v>119</v>
      </c>
      <c r="C91" s="108">
        <v>49</v>
      </c>
      <c r="D91" s="108">
        <v>70</v>
      </c>
      <c r="E91" s="108">
        <v>313</v>
      </c>
      <c r="F91" s="108">
        <v>61</v>
      </c>
      <c r="G91" s="108">
        <v>78</v>
      </c>
      <c r="H91" s="108">
        <v>49</v>
      </c>
      <c r="I91" s="108">
        <v>30</v>
      </c>
      <c r="J91" s="108">
        <v>303</v>
      </c>
      <c r="K91" s="108">
        <v>48</v>
      </c>
      <c r="L91" s="108">
        <v>115</v>
      </c>
      <c r="M91" s="108">
        <v>208</v>
      </c>
      <c r="N91" s="108"/>
      <c r="O91" s="76">
        <f t="shared" si="19"/>
        <v>1324</v>
      </c>
    </row>
    <row r="92" spans="1:15" s="6" customFormat="1" ht="11.25">
      <c r="A92" s="254"/>
      <c r="B92" s="52" t="s">
        <v>135</v>
      </c>
      <c r="C92" s="108">
        <v>0</v>
      </c>
      <c r="D92" s="108">
        <v>6</v>
      </c>
      <c r="E92" s="108">
        <v>6</v>
      </c>
      <c r="F92" s="108">
        <v>0</v>
      </c>
      <c r="G92" s="108">
        <v>3</v>
      </c>
      <c r="H92" s="108">
        <v>5</v>
      </c>
      <c r="I92" s="108">
        <v>0</v>
      </c>
      <c r="J92" s="108">
        <v>0</v>
      </c>
      <c r="K92" s="108">
        <v>6</v>
      </c>
      <c r="L92" s="108">
        <v>9</v>
      </c>
      <c r="M92" s="108">
        <v>63</v>
      </c>
      <c r="N92" s="108"/>
      <c r="O92" s="76">
        <f t="shared" si="19"/>
        <v>98</v>
      </c>
    </row>
    <row r="93" spans="1:15" s="6" customFormat="1" ht="33.75">
      <c r="A93" s="254"/>
      <c r="B93" s="52" t="s">
        <v>136</v>
      </c>
      <c r="C93" s="108">
        <v>3</v>
      </c>
      <c r="D93" s="108">
        <v>3</v>
      </c>
      <c r="E93" s="108">
        <v>9</v>
      </c>
      <c r="F93" s="108">
        <v>6</v>
      </c>
      <c r="G93" s="108">
        <v>13</v>
      </c>
      <c r="H93" s="108">
        <v>5</v>
      </c>
      <c r="I93" s="108">
        <v>43</v>
      </c>
      <c r="J93" s="108">
        <v>0</v>
      </c>
      <c r="K93" s="108">
        <v>3</v>
      </c>
      <c r="L93" s="108">
        <v>0</v>
      </c>
      <c r="M93" s="108">
        <v>11</v>
      </c>
      <c r="N93" s="108"/>
      <c r="O93" s="76">
        <f t="shared" si="19"/>
        <v>96</v>
      </c>
    </row>
    <row r="94" spans="1:15" s="6" customFormat="1" ht="11.25">
      <c r="A94" s="254"/>
      <c r="B94" s="52" t="s">
        <v>137</v>
      </c>
      <c r="C94" s="108">
        <v>0</v>
      </c>
      <c r="D94" s="108">
        <v>59</v>
      </c>
      <c r="E94" s="108">
        <v>0</v>
      </c>
      <c r="F94" s="108">
        <v>4</v>
      </c>
      <c r="G94" s="108">
        <v>7</v>
      </c>
      <c r="H94" s="108">
        <v>2</v>
      </c>
      <c r="I94" s="108">
        <v>9</v>
      </c>
      <c r="J94" s="108">
        <v>41</v>
      </c>
      <c r="K94" s="108">
        <v>4</v>
      </c>
      <c r="L94" s="108">
        <v>62</v>
      </c>
      <c r="M94" s="108">
        <v>0</v>
      </c>
      <c r="N94" s="108"/>
      <c r="O94" s="76">
        <f t="shared" si="19"/>
        <v>188</v>
      </c>
    </row>
    <row r="95" spans="1:15" s="6" customFormat="1" ht="33.75">
      <c r="A95" s="254"/>
      <c r="B95" s="75" t="s">
        <v>138</v>
      </c>
      <c r="C95" s="108">
        <v>37</v>
      </c>
      <c r="D95" s="108">
        <v>127</v>
      </c>
      <c r="E95" s="108">
        <v>64</v>
      </c>
      <c r="F95" s="108">
        <v>224</v>
      </c>
      <c r="G95" s="108">
        <v>148</v>
      </c>
      <c r="H95" s="108">
        <v>61</v>
      </c>
      <c r="I95" s="108">
        <v>88</v>
      </c>
      <c r="J95" s="108">
        <v>54</v>
      </c>
      <c r="K95" s="108">
        <v>82</v>
      </c>
      <c r="L95" s="108">
        <v>51</v>
      </c>
      <c r="M95" s="108">
        <v>78</v>
      </c>
      <c r="N95" s="108"/>
      <c r="O95" s="76">
        <f t="shared" si="19"/>
        <v>1014</v>
      </c>
    </row>
    <row r="96" spans="1:15" s="6" customFormat="1" ht="12" thickBot="1">
      <c r="A96" s="254"/>
      <c r="B96" s="23" t="s">
        <v>139</v>
      </c>
      <c r="C96" s="135">
        <v>0</v>
      </c>
      <c r="D96" s="135">
        <v>0</v>
      </c>
      <c r="E96" s="135">
        <v>0</v>
      </c>
      <c r="F96" s="135">
        <v>0</v>
      </c>
      <c r="G96" s="135">
        <v>0</v>
      </c>
      <c r="H96" s="135">
        <v>0</v>
      </c>
      <c r="I96" s="135">
        <v>0</v>
      </c>
      <c r="J96" s="135">
        <v>0</v>
      </c>
      <c r="K96" s="135">
        <v>0</v>
      </c>
      <c r="L96" s="135">
        <v>4</v>
      </c>
      <c r="M96" s="135">
        <v>0</v>
      </c>
      <c r="N96" s="135"/>
      <c r="O96" s="77">
        <f t="shared" si="19"/>
        <v>4</v>
      </c>
    </row>
    <row r="97" spans="1:15" s="6" customFormat="1" ht="11.25" thickBot="1">
      <c r="A97" s="254"/>
      <c r="B97" s="68" t="s">
        <v>13</v>
      </c>
      <c r="C97" s="78">
        <f aca="true" t="shared" si="20" ref="C97:O97">SUM(C90:C96)</f>
        <v>1020</v>
      </c>
      <c r="D97" s="78">
        <f t="shared" si="20"/>
        <v>1412</v>
      </c>
      <c r="E97" s="78">
        <f t="shared" si="20"/>
        <v>2479</v>
      </c>
      <c r="F97" s="78">
        <f t="shared" si="20"/>
        <v>2368</v>
      </c>
      <c r="G97" s="78">
        <f t="shared" si="20"/>
        <v>1842</v>
      </c>
      <c r="H97" s="78">
        <f t="shared" si="20"/>
        <v>5872</v>
      </c>
      <c r="I97" s="78">
        <f t="shared" si="20"/>
        <v>1701</v>
      </c>
      <c r="J97" s="78">
        <f t="shared" si="20"/>
        <v>1250</v>
      </c>
      <c r="K97" s="78">
        <f t="shared" si="20"/>
        <v>1781</v>
      </c>
      <c r="L97" s="78">
        <f t="shared" si="20"/>
        <v>1699</v>
      </c>
      <c r="M97" s="78">
        <f t="shared" si="20"/>
        <v>1457</v>
      </c>
      <c r="N97" s="78">
        <f t="shared" si="20"/>
        <v>0</v>
      </c>
      <c r="O97" s="78">
        <f t="shared" si="20"/>
        <v>22881</v>
      </c>
    </row>
    <row r="98" spans="1:15" s="6" customFormat="1" ht="12" thickBot="1">
      <c r="A98" s="254"/>
      <c r="B98" s="272" t="s">
        <v>140</v>
      </c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</row>
    <row r="99" spans="1:15" s="6" customFormat="1" ht="22.5">
      <c r="A99" s="254"/>
      <c r="B99" s="52" t="s">
        <v>118</v>
      </c>
      <c r="C99" s="108">
        <v>1746</v>
      </c>
      <c r="D99" s="108">
        <v>2700</v>
      </c>
      <c r="E99" s="108">
        <v>2588</v>
      </c>
      <c r="F99" s="108">
        <v>2465</v>
      </c>
      <c r="G99" s="108">
        <v>2087</v>
      </c>
      <c r="H99" s="108">
        <v>3040</v>
      </c>
      <c r="I99" s="108">
        <v>1863</v>
      </c>
      <c r="J99" s="108">
        <v>1937</v>
      </c>
      <c r="K99" s="108">
        <v>2659</v>
      </c>
      <c r="L99" s="108">
        <v>2783</v>
      </c>
      <c r="M99" s="108">
        <v>3099</v>
      </c>
      <c r="N99" s="108"/>
      <c r="O99" s="76">
        <f aca="true" t="shared" si="21" ref="O99:O105">SUM(C99:N99)</f>
        <v>26967</v>
      </c>
    </row>
    <row r="100" spans="1:15" s="6" customFormat="1" ht="11.25">
      <c r="A100" s="254"/>
      <c r="B100" s="52" t="s">
        <v>119</v>
      </c>
      <c r="C100" s="108">
        <v>385</v>
      </c>
      <c r="D100" s="108">
        <v>467</v>
      </c>
      <c r="E100" s="108">
        <v>472</v>
      </c>
      <c r="F100" s="108">
        <v>676</v>
      </c>
      <c r="G100" s="108">
        <v>198</v>
      </c>
      <c r="H100" s="108">
        <v>413</v>
      </c>
      <c r="I100" s="108">
        <v>293</v>
      </c>
      <c r="J100" s="108">
        <v>279</v>
      </c>
      <c r="K100" s="108">
        <v>388</v>
      </c>
      <c r="L100" s="108">
        <v>422</v>
      </c>
      <c r="M100" s="108">
        <v>294</v>
      </c>
      <c r="N100" s="108"/>
      <c r="O100" s="76">
        <f t="shared" si="21"/>
        <v>4287</v>
      </c>
    </row>
    <row r="101" spans="1:15" s="6" customFormat="1" ht="11.25">
      <c r="A101" s="254"/>
      <c r="B101" s="52" t="s">
        <v>135</v>
      </c>
      <c r="C101" s="108">
        <v>4</v>
      </c>
      <c r="D101" s="108">
        <v>15</v>
      </c>
      <c r="E101" s="108">
        <v>2</v>
      </c>
      <c r="F101" s="108">
        <v>0</v>
      </c>
      <c r="G101" s="108">
        <v>27</v>
      </c>
      <c r="H101" s="108">
        <v>2</v>
      </c>
      <c r="I101" s="108">
        <v>1</v>
      </c>
      <c r="J101" s="108">
        <v>5</v>
      </c>
      <c r="K101" s="108">
        <v>15</v>
      </c>
      <c r="L101" s="108">
        <v>25</v>
      </c>
      <c r="M101" s="108">
        <v>5</v>
      </c>
      <c r="N101" s="108"/>
      <c r="O101" s="76">
        <f t="shared" si="21"/>
        <v>101</v>
      </c>
    </row>
    <row r="102" spans="1:15" s="6" customFormat="1" ht="33.75">
      <c r="A102" s="254"/>
      <c r="B102" s="52" t="s">
        <v>136</v>
      </c>
      <c r="C102" s="108">
        <v>12</v>
      </c>
      <c r="D102" s="108">
        <v>52</v>
      </c>
      <c r="E102" s="108">
        <v>34</v>
      </c>
      <c r="F102" s="108">
        <v>31</v>
      </c>
      <c r="G102" s="108">
        <v>10</v>
      </c>
      <c r="H102" s="108">
        <v>72</v>
      </c>
      <c r="I102" s="108">
        <v>168</v>
      </c>
      <c r="J102" s="108">
        <v>160</v>
      </c>
      <c r="K102" s="108">
        <v>49</v>
      </c>
      <c r="L102" s="108">
        <v>9</v>
      </c>
      <c r="M102" s="108">
        <v>21</v>
      </c>
      <c r="N102" s="108"/>
      <c r="O102" s="76">
        <f t="shared" si="21"/>
        <v>618</v>
      </c>
    </row>
    <row r="103" spans="1:15" s="6" customFormat="1" ht="11.25">
      <c r="A103" s="254"/>
      <c r="B103" s="52" t="s">
        <v>137</v>
      </c>
      <c r="C103" s="108">
        <v>31</v>
      </c>
      <c r="D103" s="108">
        <v>29</v>
      </c>
      <c r="E103" s="108">
        <v>39</v>
      </c>
      <c r="F103" s="108">
        <v>36</v>
      </c>
      <c r="G103" s="108">
        <v>82</v>
      </c>
      <c r="H103" s="108">
        <v>204</v>
      </c>
      <c r="I103" s="108">
        <v>44</v>
      </c>
      <c r="J103" s="108">
        <v>20</v>
      </c>
      <c r="K103" s="108">
        <v>81</v>
      </c>
      <c r="L103" s="108">
        <v>80</v>
      </c>
      <c r="M103" s="108">
        <v>58</v>
      </c>
      <c r="N103" s="108"/>
      <c r="O103" s="76">
        <f t="shared" si="21"/>
        <v>704</v>
      </c>
    </row>
    <row r="104" spans="1:15" s="6" customFormat="1" ht="33.75">
      <c r="A104" s="254"/>
      <c r="B104" s="75" t="s">
        <v>138</v>
      </c>
      <c r="C104" s="108">
        <v>374</v>
      </c>
      <c r="D104" s="108">
        <v>443</v>
      </c>
      <c r="E104" s="108">
        <v>470</v>
      </c>
      <c r="F104" s="108">
        <v>573</v>
      </c>
      <c r="G104" s="108">
        <v>710</v>
      </c>
      <c r="H104" s="108">
        <v>640</v>
      </c>
      <c r="I104" s="108">
        <v>292</v>
      </c>
      <c r="J104" s="108">
        <v>573</v>
      </c>
      <c r="K104" s="108">
        <v>619</v>
      </c>
      <c r="L104" s="108">
        <v>732</v>
      </c>
      <c r="M104" s="108">
        <v>829</v>
      </c>
      <c r="N104" s="108"/>
      <c r="O104" s="76">
        <f t="shared" si="21"/>
        <v>6255</v>
      </c>
    </row>
    <row r="105" spans="1:15" s="6" customFormat="1" ht="12" thickBot="1">
      <c r="A105" s="254"/>
      <c r="B105" s="23" t="s">
        <v>139</v>
      </c>
      <c r="C105" s="135">
        <v>0</v>
      </c>
      <c r="D105" s="135">
        <v>6</v>
      </c>
      <c r="E105" s="135">
        <v>119</v>
      </c>
      <c r="F105" s="135">
        <v>1</v>
      </c>
      <c r="G105" s="135">
        <v>0</v>
      </c>
      <c r="H105" s="135">
        <v>0</v>
      </c>
      <c r="I105" s="135">
        <v>0</v>
      </c>
      <c r="J105" s="135">
        <v>2</v>
      </c>
      <c r="K105" s="135">
        <v>0</v>
      </c>
      <c r="L105" s="135">
        <v>0</v>
      </c>
      <c r="M105" s="135">
        <v>0</v>
      </c>
      <c r="N105" s="135"/>
      <c r="O105" s="77">
        <f t="shared" si="21"/>
        <v>128</v>
      </c>
    </row>
    <row r="106" spans="1:15" s="6" customFormat="1" ht="11.25" thickBot="1">
      <c r="A106" s="254"/>
      <c r="B106" s="68" t="s">
        <v>13</v>
      </c>
      <c r="C106" s="78">
        <f aca="true" t="shared" si="22" ref="C106:O106">SUM(C99:C105)</f>
        <v>2552</v>
      </c>
      <c r="D106" s="78">
        <f t="shared" si="22"/>
        <v>3712</v>
      </c>
      <c r="E106" s="78">
        <f t="shared" si="22"/>
        <v>3724</v>
      </c>
      <c r="F106" s="78">
        <f t="shared" si="22"/>
        <v>3782</v>
      </c>
      <c r="G106" s="78">
        <f t="shared" si="22"/>
        <v>3114</v>
      </c>
      <c r="H106" s="78">
        <f t="shared" si="22"/>
        <v>4371</v>
      </c>
      <c r="I106" s="78">
        <f t="shared" si="22"/>
        <v>2661</v>
      </c>
      <c r="J106" s="78">
        <f t="shared" si="22"/>
        <v>2976</v>
      </c>
      <c r="K106" s="78">
        <f t="shared" si="22"/>
        <v>3811</v>
      </c>
      <c r="L106" s="78">
        <f t="shared" si="22"/>
        <v>4051</v>
      </c>
      <c r="M106" s="78">
        <f t="shared" si="22"/>
        <v>4306</v>
      </c>
      <c r="N106" s="78">
        <f t="shared" si="22"/>
        <v>0</v>
      </c>
      <c r="O106" s="78">
        <f t="shared" si="22"/>
        <v>39060</v>
      </c>
    </row>
    <row r="107" spans="1:15" s="6" customFormat="1" ht="36" customHeight="1" thickBot="1">
      <c r="A107" s="254"/>
      <c r="B107" s="273" t="s">
        <v>141</v>
      </c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</row>
    <row r="108" spans="1:15" s="6" customFormat="1" ht="22.5">
      <c r="A108" s="254"/>
      <c r="B108" s="52" t="s">
        <v>118</v>
      </c>
      <c r="C108" s="108">
        <v>6513</v>
      </c>
      <c r="D108" s="108">
        <v>9038</v>
      </c>
      <c r="E108" s="108">
        <v>15967</v>
      </c>
      <c r="F108" s="108">
        <v>18494</v>
      </c>
      <c r="G108" s="108">
        <v>12798</v>
      </c>
      <c r="H108" s="108">
        <v>18918</v>
      </c>
      <c r="I108" s="108">
        <v>9620</v>
      </c>
      <c r="J108" s="108">
        <v>10786</v>
      </c>
      <c r="K108" s="108">
        <v>11423</v>
      </c>
      <c r="L108" s="108">
        <v>10849</v>
      </c>
      <c r="M108" s="108">
        <v>9391</v>
      </c>
      <c r="N108" s="108"/>
      <c r="O108" s="76">
        <f aca="true" t="shared" si="23" ref="O108:O114">SUM(C108:N108)</f>
        <v>133797</v>
      </c>
    </row>
    <row r="109" spans="1:15" s="6" customFormat="1" ht="11.25">
      <c r="A109" s="254"/>
      <c r="B109" s="52" t="s">
        <v>119</v>
      </c>
      <c r="C109" s="108">
        <v>26151</v>
      </c>
      <c r="D109" s="108">
        <v>33598</v>
      </c>
      <c r="E109" s="108">
        <v>8281</v>
      </c>
      <c r="F109" s="108">
        <v>3504</v>
      </c>
      <c r="G109" s="108">
        <v>3727</v>
      </c>
      <c r="H109" s="108">
        <v>4189</v>
      </c>
      <c r="I109" s="108">
        <v>1103</v>
      </c>
      <c r="J109" s="108">
        <v>4487</v>
      </c>
      <c r="K109" s="108">
        <v>4121</v>
      </c>
      <c r="L109" s="108">
        <v>2482</v>
      </c>
      <c r="M109" s="108">
        <v>2698</v>
      </c>
      <c r="N109" s="108"/>
      <c r="O109" s="76">
        <f t="shared" si="23"/>
        <v>94341</v>
      </c>
    </row>
    <row r="110" spans="1:15" s="6" customFormat="1" ht="11.25">
      <c r="A110" s="254"/>
      <c r="B110" s="52" t="s">
        <v>135</v>
      </c>
      <c r="C110" s="108">
        <v>0</v>
      </c>
      <c r="D110" s="108">
        <v>0</v>
      </c>
      <c r="E110" s="108">
        <v>0</v>
      </c>
      <c r="F110" s="108">
        <v>0</v>
      </c>
      <c r="G110" s="108">
        <v>0</v>
      </c>
      <c r="H110" s="108">
        <v>0</v>
      </c>
      <c r="I110" s="108">
        <v>0</v>
      </c>
      <c r="J110" s="108">
        <v>0</v>
      </c>
      <c r="K110" s="108">
        <v>11</v>
      </c>
      <c r="L110" s="108">
        <v>0</v>
      </c>
      <c r="M110" s="108">
        <v>0</v>
      </c>
      <c r="N110" s="108"/>
      <c r="O110" s="76">
        <f t="shared" si="23"/>
        <v>11</v>
      </c>
    </row>
    <row r="111" spans="1:15" s="6" customFormat="1" ht="33.75">
      <c r="A111" s="254"/>
      <c r="B111" s="52" t="s">
        <v>136</v>
      </c>
      <c r="C111" s="108">
        <v>62</v>
      </c>
      <c r="D111" s="108">
        <v>459</v>
      </c>
      <c r="E111" s="108">
        <v>1403</v>
      </c>
      <c r="F111" s="108">
        <v>266</v>
      </c>
      <c r="G111" s="108">
        <v>152</v>
      </c>
      <c r="H111" s="108">
        <v>114</v>
      </c>
      <c r="I111" s="108">
        <v>239</v>
      </c>
      <c r="J111" s="108">
        <v>635</v>
      </c>
      <c r="K111" s="108">
        <v>384</v>
      </c>
      <c r="L111" s="108">
        <v>134</v>
      </c>
      <c r="M111" s="108">
        <v>218</v>
      </c>
      <c r="N111" s="108"/>
      <c r="O111" s="76">
        <f t="shared" si="23"/>
        <v>4066</v>
      </c>
    </row>
    <row r="112" spans="1:15" s="6" customFormat="1" ht="11.25">
      <c r="A112" s="254"/>
      <c r="B112" s="52" t="s">
        <v>137</v>
      </c>
      <c r="C112" s="108">
        <v>1532</v>
      </c>
      <c r="D112" s="108">
        <v>494</v>
      </c>
      <c r="E112" s="108">
        <v>139</v>
      </c>
      <c r="F112" s="108">
        <v>763</v>
      </c>
      <c r="G112" s="108">
        <v>5150</v>
      </c>
      <c r="H112" s="108">
        <v>200</v>
      </c>
      <c r="I112" s="108">
        <v>173</v>
      </c>
      <c r="J112" s="108">
        <v>4870</v>
      </c>
      <c r="K112" s="108">
        <v>321</v>
      </c>
      <c r="L112" s="108">
        <v>163</v>
      </c>
      <c r="M112" s="108">
        <v>431</v>
      </c>
      <c r="N112" s="108"/>
      <c r="O112" s="76">
        <f t="shared" si="23"/>
        <v>14236</v>
      </c>
    </row>
    <row r="113" spans="1:15" s="6" customFormat="1" ht="33.75">
      <c r="A113" s="254"/>
      <c r="B113" s="75" t="s">
        <v>138</v>
      </c>
      <c r="C113" s="108">
        <v>36575</v>
      </c>
      <c r="D113" s="108">
        <v>61464</v>
      </c>
      <c r="E113" s="108">
        <v>33089</v>
      </c>
      <c r="F113" s="108">
        <v>3</v>
      </c>
      <c r="G113" s="108">
        <v>69</v>
      </c>
      <c r="H113" s="108">
        <v>1</v>
      </c>
      <c r="I113" s="108">
        <v>107</v>
      </c>
      <c r="J113" s="108">
        <v>58</v>
      </c>
      <c r="K113" s="108">
        <v>21</v>
      </c>
      <c r="L113" s="108">
        <v>71</v>
      </c>
      <c r="M113" s="108">
        <v>145</v>
      </c>
      <c r="N113" s="108"/>
      <c r="O113" s="76">
        <f t="shared" si="23"/>
        <v>131603</v>
      </c>
    </row>
    <row r="114" spans="1:15" s="6" customFormat="1" ht="12" thickBot="1">
      <c r="A114" s="254"/>
      <c r="B114" s="23" t="s">
        <v>139</v>
      </c>
      <c r="C114" s="135">
        <v>6</v>
      </c>
      <c r="D114" s="135">
        <v>21</v>
      </c>
      <c r="E114" s="135">
        <v>5</v>
      </c>
      <c r="F114" s="135">
        <v>0</v>
      </c>
      <c r="G114" s="135">
        <v>47</v>
      </c>
      <c r="H114" s="135">
        <v>0</v>
      </c>
      <c r="I114" s="135">
        <v>0</v>
      </c>
      <c r="J114" s="135">
        <v>0</v>
      </c>
      <c r="K114" s="135">
        <v>40</v>
      </c>
      <c r="L114" s="135">
        <v>27</v>
      </c>
      <c r="M114" s="135">
        <v>0</v>
      </c>
      <c r="N114" s="135"/>
      <c r="O114" s="77">
        <f t="shared" si="23"/>
        <v>146</v>
      </c>
    </row>
    <row r="115" spans="1:15" s="6" customFormat="1" ht="11.25" thickBot="1">
      <c r="A115" s="254"/>
      <c r="B115" s="68" t="s">
        <v>13</v>
      </c>
      <c r="C115" s="78">
        <f>SUM(C108:C114)</f>
        <v>70839</v>
      </c>
      <c r="D115" s="78">
        <f>SUM(D108:D114)</f>
        <v>105074</v>
      </c>
      <c r="E115" s="78">
        <f>SUM(E108:E114)</f>
        <v>58884</v>
      </c>
      <c r="F115" s="78">
        <f>SUM(F108:F114)</f>
        <v>23030</v>
      </c>
      <c r="G115" s="78">
        <f>SUM(G108:G114)</f>
        <v>21943</v>
      </c>
      <c r="H115" s="78">
        <f aca="true" t="shared" si="24" ref="H115:O115">SUM(H108:H114)</f>
        <v>23422</v>
      </c>
      <c r="I115" s="78">
        <f t="shared" si="24"/>
        <v>11242</v>
      </c>
      <c r="J115" s="78">
        <f t="shared" si="24"/>
        <v>20836</v>
      </c>
      <c r="K115" s="78">
        <f t="shared" si="24"/>
        <v>16321</v>
      </c>
      <c r="L115" s="78">
        <f t="shared" si="24"/>
        <v>13726</v>
      </c>
      <c r="M115" s="78">
        <f t="shared" si="24"/>
        <v>12883</v>
      </c>
      <c r="N115" s="78">
        <f t="shared" si="24"/>
        <v>0</v>
      </c>
      <c r="O115" s="78">
        <f t="shared" si="24"/>
        <v>378200</v>
      </c>
    </row>
    <row r="116" spans="1:15" s="6" customFormat="1" ht="14.25" thickBot="1">
      <c r="A116" s="254"/>
      <c r="B116" s="273" t="s">
        <v>87</v>
      </c>
      <c r="C116" s="274"/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</row>
    <row r="117" spans="1:15" s="6" customFormat="1" ht="22.5">
      <c r="A117" s="254"/>
      <c r="B117" s="52" t="s">
        <v>118</v>
      </c>
      <c r="C117" s="108">
        <v>3340</v>
      </c>
      <c r="D117" s="108">
        <v>5882</v>
      </c>
      <c r="E117" s="108">
        <v>6691</v>
      </c>
      <c r="F117" s="108">
        <v>4390</v>
      </c>
      <c r="G117" s="108">
        <v>5512</v>
      </c>
      <c r="H117" s="108">
        <v>6964</v>
      </c>
      <c r="I117" s="108">
        <v>5068</v>
      </c>
      <c r="J117" s="108">
        <v>4244</v>
      </c>
      <c r="K117" s="108">
        <v>5658</v>
      </c>
      <c r="L117" s="108">
        <v>8113</v>
      </c>
      <c r="M117" s="108">
        <v>7656</v>
      </c>
      <c r="N117" s="108"/>
      <c r="O117" s="76">
        <f aca="true" t="shared" si="25" ref="O117:O123">SUM(C117:N117)</f>
        <v>63518</v>
      </c>
    </row>
    <row r="118" spans="1:15" s="6" customFormat="1" ht="11.25">
      <c r="A118" s="254"/>
      <c r="B118" s="52" t="s">
        <v>119</v>
      </c>
      <c r="C118" s="108">
        <v>7011</v>
      </c>
      <c r="D118" s="108">
        <v>6447</v>
      </c>
      <c r="E118" s="108">
        <v>7669</v>
      </c>
      <c r="F118" s="108">
        <v>5316</v>
      </c>
      <c r="G118" s="108">
        <v>6535</v>
      </c>
      <c r="H118" s="108">
        <v>7473</v>
      </c>
      <c r="I118" s="108">
        <v>2896</v>
      </c>
      <c r="J118" s="108">
        <v>6936</v>
      </c>
      <c r="K118" s="108">
        <v>12779</v>
      </c>
      <c r="L118" s="108">
        <v>10055</v>
      </c>
      <c r="M118" s="108">
        <v>6652</v>
      </c>
      <c r="N118" s="108"/>
      <c r="O118" s="76">
        <f t="shared" si="25"/>
        <v>79769</v>
      </c>
    </row>
    <row r="119" spans="1:15" s="6" customFormat="1" ht="11.25">
      <c r="A119" s="254"/>
      <c r="B119" s="52" t="s">
        <v>135</v>
      </c>
      <c r="C119" s="108">
        <v>65</v>
      </c>
      <c r="D119" s="108">
        <v>62</v>
      </c>
      <c r="E119" s="108">
        <v>37</v>
      </c>
      <c r="F119" s="108">
        <v>39</v>
      </c>
      <c r="G119" s="108">
        <v>6</v>
      </c>
      <c r="H119" s="108">
        <v>38</v>
      </c>
      <c r="I119" s="108">
        <v>43</v>
      </c>
      <c r="J119" s="108">
        <v>110</v>
      </c>
      <c r="K119" s="108">
        <v>102</v>
      </c>
      <c r="L119" s="108">
        <v>64</v>
      </c>
      <c r="M119" s="108">
        <v>41</v>
      </c>
      <c r="N119" s="108"/>
      <c r="O119" s="76">
        <f t="shared" si="25"/>
        <v>607</v>
      </c>
    </row>
    <row r="120" spans="1:15" s="6" customFormat="1" ht="33.75">
      <c r="A120" s="254"/>
      <c r="B120" s="52" t="s">
        <v>136</v>
      </c>
      <c r="C120" s="108">
        <v>29593</v>
      </c>
      <c r="D120" s="108">
        <v>19625</v>
      </c>
      <c r="E120" s="108">
        <v>25979</v>
      </c>
      <c r="F120" s="108">
        <v>15635</v>
      </c>
      <c r="G120" s="108">
        <v>14623</v>
      </c>
      <c r="H120" s="108">
        <v>13271</v>
      </c>
      <c r="I120" s="108">
        <v>19386</v>
      </c>
      <c r="J120" s="108">
        <v>18680</v>
      </c>
      <c r="K120" s="108">
        <v>24606</v>
      </c>
      <c r="L120" s="108">
        <v>20235</v>
      </c>
      <c r="M120" s="108">
        <v>25645</v>
      </c>
      <c r="N120" s="108"/>
      <c r="O120" s="76">
        <f t="shared" si="25"/>
        <v>227278</v>
      </c>
    </row>
    <row r="121" spans="1:15" s="6" customFormat="1" ht="11.25">
      <c r="A121" s="254"/>
      <c r="B121" s="52" t="s">
        <v>137</v>
      </c>
      <c r="C121" s="108">
        <v>39</v>
      </c>
      <c r="D121" s="108">
        <v>103</v>
      </c>
      <c r="E121" s="108">
        <v>201</v>
      </c>
      <c r="F121" s="108">
        <v>9</v>
      </c>
      <c r="G121" s="108">
        <v>244</v>
      </c>
      <c r="H121" s="108">
        <v>55</v>
      </c>
      <c r="I121" s="108">
        <v>48</v>
      </c>
      <c r="J121" s="108">
        <v>41</v>
      </c>
      <c r="K121" s="108">
        <v>16</v>
      </c>
      <c r="L121" s="108">
        <v>72</v>
      </c>
      <c r="M121" s="108">
        <v>34</v>
      </c>
      <c r="N121" s="108"/>
      <c r="O121" s="76">
        <f t="shared" si="25"/>
        <v>862</v>
      </c>
    </row>
    <row r="122" spans="1:15" s="6" customFormat="1" ht="33.75">
      <c r="A122" s="254"/>
      <c r="B122" s="75" t="s">
        <v>138</v>
      </c>
      <c r="C122" s="108">
        <v>3545</v>
      </c>
      <c r="D122" s="108">
        <v>4404</v>
      </c>
      <c r="E122" s="108">
        <v>4143</v>
      </c>
      <c r="F122" s="108">
        <v>2475</v>
      </c>
      <c r="G122" s="108">
        <v>3619</v>
      </c>
      <c r="H122" s="108">
        <v>4061</v>
      </c>
      <c r="I122" s="108">
        <v>2961</v>
      </c>
      <c r="J122" s="108">
        <v>3700</v>
      </c>
      <c r="K122" s="108">
        <v>2748</v>
      </c>
      <c r="L122" s="108">
        <v>3706</v>
      </c>
      <c r="M122" s="108">
        <v>3191</v>
      </c>
      <c r="N122" s="108"/>
      <c r="O122" s="76">
        <f t="shared" si="25"/>
        <v>38553</v>
      </c>
    </row>
    <row r="123" spans="1:15" s="6" customFormat="1" ht="12" thickBot="1">
      <c r="A123" s="254"/>
      <c r="B123" s="23" t="s">
        <v>139</v>
      </c>
      <c r="C123" s="135">
        <v>33</v>
      </c>
      <c r="D123" s="135">
        <v>16</v>
      </c>
      <c r="E123" s="135">
        <v>258</v>
      </c>
      <c r="F123" s="135">
        <v>7</v>
      </c>
      <c r="G123" s="135">
        <v>38</v>
      </c>
      <c r="H123" s="135">
        <v>40</v>
      </c>
      <c r="I123" s="135">
        <v>106</v>
      </c>
      <c r="J123" s="135">
        <v>1</v>
      </c>
      <c r="K123" s="135">
        <v>503</v>
      </c>
      <c r="L123" s="135">
        <v>51</v>
      </c>
      <c r="M123" s="135">
        <v>204</v>
      </c>
      <c r="N123" s="135"/>
      <c r="O123" s="77">
        <f t="shared" si="25"/>
        <v>1257</v>
      </c>
    </row>
    <row r="124" spans="1:15" s="6" customFormat="1" ht="11.25" thickBot="1">
      <c r="A124" s="254"/>
      <c r="B124" s="68" t="s">
        <v>13</v>
      </c>
      <c r="C124" s="78">
        <f aca="true" t="shared" si="26" ref="C124:O124">SUM(C117:C123)</f>
        <v>43626</v>
      </c>
      <c r="D124" s="78">
        <f t="shared" si="26"/>
        <v>36539</v>
      </c>
      <c r="E124" s="78">
        <f t="shared" si="26"/>
        <v>44978</v>
      </c>
      <c r="F124" s="78">
        <f t="shared" si="26"/>
        <v>27871</v>
      </c>
      <c r="G124" s="78">
        <f t="shared" si="26"/>
        <v>30577</v>
      </c>
      <c r="H124" s="78">
        <f t="shared" si="26"/>
        <v>31902</v>
      </c>
      <c r="I124" s="78">
        <f t="shared" si="26"/>
        <v>30508</v>
      </c>
      <c r="J124" s="78">
        <f t="shared" si="26"/>
        <v>33712</v>
      </c>
      <c r="K124" s="78">
        <f t="shared" si="26"/>
        <v>46412</v>
      </c>
      <c r="L124" s="78">
        <f t="shared" si="26"/>
        <v>42296</v>
      </c>
      <c r="M124" s="78">
        <f t="shared" si="26"/>
        <v>43423</v>
      </c>
      <c r="N124" s="78">
        <f t="shared" si="26"/>
        <v>0</v>
      </c>
      <c r="O124" s="78">
        <f t="shared" si="26"/>
        <v>411844</v>
      </c>
    </row>
    <row r="125" spans="1:15" s="6" customFormat="1" ht="14.25" thickBot="1">
      <c r="A125" s="254"/>
      <c r="B125" s="273" t="s">
        <v>88</v>
      </c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</row>
    <row r="126" spans="1:15" s="6" customFormat="1" ht="22.5">
      <c r="A126" s="254"/>
      <c r="B126" s="52" t="s">
        <v>118</v>
      </c>
      <c r="C126" s="108">
        <v>19643</v>
      </c>
      <c r="D126" s="108">
        <v>22069</v>
      </c>
      <c r="E126" s="108">
        <v>31710</v>
      </c>
      <c r="F126" s="108">
        <v>30909</v>
      </c>
      <c r="G126" s="108">
        <v>33959</v>
      </c>
      <c r="H126" s="108">
        <v>28070</v>
      </c>
      <c r="I126" s="108">
        <v>19466</v>
      </c>
      <c r="J126" s="108">
        <v>20948</v>
      </c>
      <c r="K126" s="108">
        <v>20912</v>
      </c>
      <c r="L126" s="108">
        <v>20255</v>
      </c>
      <c r="M126" s="108">
        <v>20113</v>
      </c>
      <c r="N126" s="108"/>
      <c r="O126" s="76">
        <f aca="true" t="shared" si="27" ref="O126:O132">SUM(C126:N126)</f>
        <v>268054</v>
      </c>
    </row>
    <row r="127" spans="1:15" s="6" customFormat="1" ht="11.25">
      <c r="A127" s="254"/>
      <c r="B127" s="52" t="s">
        <v>119</v>
      </c>
      <c r="C127" s="108">
        <v>3082</v>
      </c>
      <c r="D127" s="108">
        <v>2259</v>
      </c>
      <c r="E127" s="108">
        <v>2066</v>
      </c>
      <c r="F127" s="108">
        <v>3029</v>
      </c>
      <c r="G127" s="108">
        <v>2502</v>
      </c>
      <c r="H127" s="108">
        <v>2922</v>
      </c>
      <c r="I127" s="108">
        <v>1587</v>
      </c>
      <c r="J127" s="108">
        <v>1999</v>
      </c>
      <c r="K127" s="108">
        <v>2351</v>
      </c>
      <c r="L127" s="108">
        <v>3056</v>
      </c>
      <c r="M127" s="108">
        <v>2720</v>
      </c>
      <c r="N127" s="108"/>
      <c r="O127" s="76">
        <f t="shared" si="27"/>
        <v>27573</v>
      </c>
    </row>
    <row r="128" spans="1:15" s="6" customFormat="1" ht="11.25">
      <c r="A128" s="254"/>
      <c r="B128" s="52" t="s">
        <v>135</v>
      </c>
      <c r="C128" s="108">
        <v>216</v>
      </c>
      <c r="D128" s="108">
        <v>108</v>
      </c>
      <c r="E128" s="108">
        <v>78</v>
      </c>
      <c r="F128" s="108">
        <v>25</v>
      </c>
      <c r="G128" s="108">
        <v>61</v>
      </c>
      <c r="H128" s="108">
        <v>19</v>
      </c>
      <c r="I128" s="108">
        <v>0</v>
      </c>
      <c r="J128" s="108">
        <v>9</v>
      </c>
      <c r="K128" s="108">
        <v>80</v>
      </c>
      <c r="L128" s="108">
        <v>31</v>
      </c>
      <c r="M128" s="108">
        <v>17</v>
      </c>
      <c r="N128" s="108"/>
      <c r="O128" s="76">
        <f t="shared" si="27"/>
        <v>644</v>
      </c>
    </row>
    <row r="129" spans="1:15" s="6" customFormat="1" ht="33.75">
      <c r="A129" s="254"/>
      <c r="B129" s="52" t="s">
        <v>136</v>
      </c>
      <c r="C129" s="108">
        <v>2501</v>
      </c>
      <c r="D129" s="108">
        <v>513</v>
      </c>
      <c r="E129" s="108">
        <v>739</v>
      </c>
      <c r="F129" s="108">
        <v>120</v>
      </c>
      <c r="G129" s="108">
        <v>683</v>
      </c>
      <c r="H129" s="108">
        <v>1320</v>
      </c>
      <c r="I129" s="108">
        <v>1077</v>
      </c>
      <c r="J129" s="108">
        <v>1253</v>
      </c>
      <c r="K129" s="108">
        <v>1054</v>
      </c>
      <c r="L129" s="108">
        <v>985</v>
      </c>
      <c r="M129" s="108">
        <v>364</v>
      </c>
      <c r="N129" s="108"/>
      <c r="O129" s="76">
        <f t="shared" si="27"/>
        <v>10609</v>
      </c>
    </row>
    <row r="130" spans="1:15" s="6" customFormat="1" ht="11.25">
      <c r="A130" s="254"/>
      <c r="B130" s="52" t="s">
        <v>137</v>
      </c>
      <c r="C130" s="108">
        <v>678</v>
      </c>
      <c r="D130" s="108">
        <v>281</v>
      </c>
      <c r="E130" s="108">
        <v>563</v>
      </c>
      <c r="F130" s="108">
        <v>253</v>
      </c>
      <c r="G130" s="108">
        <v>665</v>
      </c>
      <c r="H130" s="108">
        <v>304</v>
      </c>
      <c r="I130" s="108">
        <v>1105</v>
      </c>
      <c r="J130" s="108">
        <v>1641</v>
      </c>
      <c r="K130" s="108">
        <v>487</v>
      </c>
      <c r="L130" s="108">
        <v>292</v>
      </c>
      <c r="M130" s="108">
        <v>596</v>
      </c>
      <c r="N130" s="108"/>
      <c r="O130" s="76">
        <f t="shared" si="27"/>
        <v>6865</v>
      </c>
    </row>
    <row r="131" spans="1:15" s="6" customFormat="1" ht="33.75">
      <c r="A131" s="254"/>
      <c r="B131" s="75" t="s">
        <v>138</v>
      </c>
      <c r="C131" s="108">
        <v>7407</v>
      </c>
      <c r="D131" s="108">
        <v>10462</v>
      </c>
      <c r="E131" s="108">
        <v>10843</v>
      </c>
      <c r="F131" s="108">
        <v>10274</v>
      </c>
      <c r="G131" s="108">
        <v>14882</v>
      </c>
      <c r="H131" s="108">
        <v>10065</v>
      </c>
      <c r="I131" s="108">
        <v>12068</v>
      </c>
      <c r="J131" s="108">
        <v>8378</v>
      </c>
      <c r="K131" s="108">
        <v>11935</v>
      </c>
      <c r="L131" s="108">
        <v>11482</v>
      </c>
      <c r="M131" s="108">
        <v>9249</v>
      </c>
      <c r="N131" s="108"/>
      <c r="O131" s="76">
        <f t="shared" si="27"/>
        <v>117045</v>
      </c>
    </row>
    <row r="132" spans="1:15" s="6" customFormat="1" ht="12" thickBot="1">
      <c r="A132" s="254"/>
      <c r="B132" s="23" t="s">
        <v>139</v>
      </c>
      <c r="C132" s="135">
        <v>345</v>
      </c>
      <c r="D132" s="135">
        <v>330</v>
      </c>
      <c r="E132" s="135">
        <v>402</v>
      </c>
      <c r="F132" s="135">
        <v>17</v>
      </c>
      <c r="G132" s="135">
        <v>463</v>
      </c>
      <c r="H132" s="135">
        <v>498</v>
      </c>
      <c r="I132" s="135">
        <v>28</v>
      </c>
      <c r="J132" s="135">
        <v>538</v>
      </c>
      <c r="K132" s="135">
        <v>147</v>
      </c>
      <c r="L132" s="135">
        <v>5</v>
      </c>
      <c r="M132" s="135">
        <v>418</v>
      </c>
      <c r="N132" s="135"/>
      <c r="O132" s="77">
        <f t="shared" si="27"/>
        <v>3191</v>
      </c>
    </row>
    <row r="133" spans="1:15" s="6" customFormat="1" ht="11.25" thickBot="1">
      <c r="A133" s="254"/>
      <c r="B133" s="68" t="s">
        <v>13</v>
      </c>
      <c r="C133" s="78">
        <f aca="true" t="shared" si="28" ref="C133:O133">SUM(C126:C132)</f>
        <v>33872</v>
      </c>
      <c r="D133" s="78">
        <f t="shared" si="28"/>
        <v>36022</v>
      </c>
      <c r="E133" s="78">
        <f t="shared" si="28"/>
        <v>46401</v>
      </c>
      <c r="F133" s="78">
        <f t="shared" si="28"/>
        <v>44627</v>
      </c>
      <c r="G133" s="78">
        <f t="shared" si="28"/>
        <v>53215</v>
      </c>
      <c r="H133" s="78">
        <f t="shared" si="28"/>
        <v>43198</v>
      </c>
      <c r="I133" s="78">
        <f t="shared" si="28"/>
        <v>35331</v>
      </c>
      <c r="J133" s="78">
        <f t="shared" si="28"/>
        <v>34766</v>
      </c>
      <c r="K133" s="78">
        <f t="shared" si="28"/>
        <v>36966</v>
      </c>
      <c r="L133" s="78">
        <f t="shared" si="28"/>
        <v>36106</v>
      </c>
      <c r="M133" s="78">
        <f t="shared" si="28"/>
        <v>33477</v>
      </c>
      <c r="N133" s="78">
        <f t="shared" si="28"/>
        <v>0</v>
      </c>
      <c r="O133" s="78">
        <f t="shared" si="28"/>
        <v>433981</v>
      </c>
    </row>
    <row r="134" spans="1:15" s="6" customFormat="1" ht="14.25" thickBot="1">
      <c r="A134" s="254"/>
      <c r="B134" s="273" t="s">
        <v>89</v>
      </c>
      <c r="C134" s="274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</row>
    <row r="135" spans="1:15" s="6" customFormat="1" ht="22.5">
      <c r="A135" s="254"/>
      <c r="B135" s="52" t="s">
        <v>118</v>
      </c>
      <c r="C135" s="108">
        <v>1169</v>
      </c>
      <c r="D135" s="108">
        <v>2303</v>
      </c>
      <c r="E135" s="108">
        <v>3108</v>
      </c>
      <c r="F135" s="108">
        <v>3060</v>
      </c>
      <c r="G135" s="108">
        <v>3520</v>
      </c>
      <c r="H135" s="108">
        <v>3276</v>
      </c>
      <c r="I135" s="108">
        <v>2557</v>
      </c>
      <c r="J135" s="108">
        <v>2904</v>
      </c>
      <c r="K135" s="108">
        <v>1912</v>
      </c>
      <c r="L135" s="108">
        <v>1943</v>
      </c>
      <c r="M135" s="108">
        <v>1829</v>
      </c>
      <c r="N135" s="108"/>
      <c r="O135" s="76">
        <f aca="true" t="shared" si="29" ref="O135:O141">SUM(C135:N135)</f>
        <v>27581</v>
      </c>
    </row>
    <row r="136" spans="1:15" s="6" customFormat="1" ht="11.25">
      <c r="A136" s="254"/>
      <c r="B136" s="52" t="s">
        <v>119</v>
      </c>
      <c r="C136" s="108">
        <v>164</v>
      </c>
      <c r="D136" s="108">
        <v>178</v>
      </c>
      <c r="E136" s="108">
        <v>102</v>
      </c>
      <c r="F136" s="108">
        <v>209</v>
      </c>
      <c r="G136" s="108">
        <v>120</v>
      </c>
      <c r="H136" s="108">
        <v>138</v>
      </c>
      <c r="I136" s="108">
        <v>1373</v>
      </c>
      <c r="J136" s="108">
        <v>296</v>
      </c>
      <c r="K136" s="108">
        <v>270</v>
      </c>
      <c r="L136" s="108">
        <v>340</v>
      </c>
      <c r="M136" s="108">
        <v>294</v>
      </c>
      <c r="N136" s="108"/>
      <c r="O136" s="76">
        <f t="shared" si="29"/>
        <v>3484</v>
      </c>
    </row>
    <row r="137" spans="1:15" s="6" customFormat="1" ht="11.25">
      <c r="A137" s="254"/>
      <c r="B137" s="52" t="s">
        <v>135</v>
      </c>
      <c r="C137" s="108">
        <v>52</v>
      </c>
      <c r="D137" s="108">
        <v>0</v>
      </c>
      <c r="E137" s="108">
        <v>25</v>
      </c>
      <c r="F137" s="108">
        <v>1</v>
      </c>
      <c r="G137" s="108">
        <v>50</v>
      </c>
      <c r="H137" s="108">
        <v>5</v>
      </c>
      <c r="I137" s="108">
        <v>4</v>
      </c>
      <c r="J137" s="108">
        <v>10</v>
      </c>
      <c r="K137" s="108">
        <v>0</v>
      </c>
      <c r="L137" s="108">
        <v>4</v>
      </c>
      <c r="M137" s="108">
        <v>3</v>
      </c>
      <c r="N137" s="108"/>
      <c r="O137" s="76">
        <f t="shared" si="29"/>
        <v>154</v>
      </c>
    </row>
    <row r="138" spans="1:15" s="6" customFormat="1" ht="33.75">
      <c r="A138" s="254"/>
      <c r="B138" s="52" t="s">
        <v>136</v>
      </c>
      <c r="C138" s="108">
        <v>316</v>
      </c>
      <c r="D138" s="108">
        <v>56</v>
      </c>
      <c r="E138" s="108">
        <v>63</v>
      </c>
      <c r="F138" s="108">
        <v>9</v>
      </c>
      <c r="G138" s="108">
        <v>21</v>
      </c>
      <c r="H138" s="108">
        <v>16</v>
      </c>
      <c r="I138" s="108">
        <v>10</v>
      </c>
      <c r="J138" s="108">
        <v>54</v>
      </c>
      <c r="K138" s="108">
        <v>9</v>
      </c>
      <c r="L138" s="108">
        <v>111</v>
      </c>
      <c r="M138" s="108">
        <v>6</v>
      </c>
      <c r="N138" s="108"/>
      <c r="O138" s="76">
        <f t="shared" si="29"/>
        <v>671</v>
      </c>
    </row>
    <row r="139" spans="1:15" s="6" customFormat="1" ht="11.25">
      <c r="A139" s="254"/>
      <c r="B139" s="52" t="s">
        <v>137</v>
      </c>
      <c r="C139" s="108">
        <v>42</v>
      </c>
      <c r="D139" s="108">
        <v>2</v>
      </c>
      <c r="E139" s="108">
        <v>22</v>
      </c>
      <c r="F139" s="108">
        <v>191</v>
      </c>
      <c r="G139" s="108">
        <v>180</v>
      </c>
      <c r="H139" s="108">
        <v>0</v>
      </c>
      <c r="I139" s="108">
        <v>20</v>
      </c>
      <c r="J139" s="108">
        <v>7</v>
      </c>
      <c r="K139" s="108">
        <v>27</v>
      </c>
      <c r="L139" s="108">
        <v>156</v>
      </c>
      <c r="M139" s="108">
        <v>25</v>
      </c>
      <c r="N139" s="108"/>
      <c r="O139" s="76">
        <f t="shared" si="29"/>
        <v>672</v>
      </c>
    </row>
    <row r="140" spans="1:15" s="6" customFormat="1" ht="33.75">
      <c r="A140" s="254"/>
      <c r="B140" s="75" t="s">
        <v>138</v>
      </c>
      <c r="C140" s="108">
        <v>591</v>
      </c>
      <c r="D140" s="108">
        <v>898</v>
      </c>
      <c r="E140" s="108">
        <v>354</v>
      </c>
      <c r="F140" s="108">
        <v>353</v>
      </c>
      <c r="G140" s="108">
        <v>741</v>
      </c>
      <c r="H140" s="108">
        <v>274</v>
      </c>
      <c r="I140" s="108">
        <v>559</v>
      </c>
      <c r="J140" s="108">
        <v>459</v>
      </c>
      <c r="K140" s="108">
        <v>1067</v>
      </c>
      <c r="L140" s="108">
        <v>492</v>
      </c>
      <c r="M140" s="108">
        <v>331</v>
      </c>
      <c r="N140" s="108"/>
      <c r="O140" s="76">
        <f t="shared" si="29"/>
        <v>6119</v>
      </c>
    </row>
    <row r="141" spans="1:15" s="6" customFormat="1" ht="12" thickBot="1">
      <c r="A141" s="254"/>
      <c r="B141" s="23" t="s">
        <v>139</v>
      </c>
      <c r="C141" s="135">
        <v>34</v>
      </c>
      <c r="D141" s="135">
        <v>12</v>
      </c>
      <c r="E141" s="135">
        <v>0</v>
      </c>
      <c r="F141" s="135">
        <v>0</v>
      </c>
      <c r="G141" s="135">
        <v>0</v>
      </c>
      <c r="H141" s="135">
        <v>67</v>
      </c>
      <c r="I141" s="135">
        <v>15</v>
      </c>
      <c r="J141" s="135">
        <v>8</v>
      </c>
      <c r="K141" s="135">
        <v>57</v>
      </c>
      <c r="L141" s="135">
        <v>0</v>
      </c>
      <c r="M141" s="135">
        <v>65</v>
      </c>
      <c r="N141" s="135"/>
      <c r="O141" s="77">
        <f t="shared" si="29"/>
        <v>258</v>
      </c>
    </row>
    <row r="142" spans="1:15" s="6" customFormat="1" ht="11.25" thickBot="1">
      <c r="A142" s="254"/>
      <c r="B142" s="68" t="s">
        <v>13</v>
      </c>
      <c r="C142" s="78">
        <f aca="true" t="shared" si="30" ref="C142:O142">SUM(C135:C141)</f>
        <v>2368</v>
      </c>
      <c r="D142" s="78">
        <f t="shared" si="30"/>
        <v>3449</v>
      </c>
      <c r="E142" s="78">
        <f t="shared" si="30"/>
        <v>3674</v>
      </c>
      <c r="F142" s="78">
        <f t="shared" si="30"/>
        <v>3823</v>
      </c>
      <c r="G142" s="78">
        <f t="shared" si="30"/>
        <v>4632</v>
      </c>
      <c r="H142" s="78">
        <f t="shared" si="30"/>
        <v>3776</v>
      </c>
      <c r="I142" s="78">
        <f t="shared" si="30"/>
        <v>4538</v>
      </c>
      <c r="J142" s="78">
        <f t="shared" si="30"/>
        <v>3738</v>
      </c>
      <c r="K142" s="78">
        <f t="shared" si="30"/>
        <v>3342</v>
      </c>
      <c r="L142" s="78">
        <f t="shared" si="30"/>
        <v>3046</v>
      </c>
      <c r="M142" s="78">
        <f t="shared" si="30"/>
        <v>2553</v>
      </c>
      <c r="N142" s="78">
        <f t="shared" si="30"/>
        <v>0</v>
      </c>
      <c r="O142" s="78">
        <f t="shared" si="30"/>
        <v>38939</v>
      </c>
    </row>
    <row r="143" spans="1:15" s="6" customFormat="1" ht="14.25" thickBot="1">
      <c r="A143" s="254"/>
      <c r="B143" s="273" t="s">
        <v>90</v>
      </c>
      <c r="C143" s="274"/>
      <c r="D143" s="274"/>
      <c r="E143" s="274"/>
      <c r="F143" s="274"/>
      <c r="G143" s="274"/>
      <c r="H143" s="274"/>
      <c r="I143" s="274"/>
      <c r="J143" s="274"/>
      <c r="K143" s="274"/>
      <c r="L143" s="274"/>
      <c r="M143" s="274"/>
      <c r="N143" s="274"/>
      <c r="O143" s="274"/>
    </row>
    <row r="144" spans="1:15" s="6" customFormat="1" ht="22.5">
      <c r="A144" s="254"/>
      <c r="B144" s="52" t="s">
        <v>118</v>
      </c>
      <c r="C144" s="108">
        <v>470</v>
      </c>
      <c r="D144" s="108">
        <v>605</v>
      </c>
      <c r="E144" s="108">
        <v>976</v>
      </c>
      <c r="F144" s="108">
        <v>673</v>
      </c>
      <c r="G144" s="108">
        <v>847</v>
      </c>
      <c r="H144" s="108">
        <v>301</v>
      </c>
      <c r="I144" s="108">
        <v>497</v>
      </c>
      <c r="J144" s="108">
        <v>458</v>
      </c>
      <c r="K144" s="108">
        <v>723</v>
      </c>
      <c r="L144" s="108">
        <v>473</v>
      </c>
      <c r="M144" s="108">
        <v>820</v>
      </c>
      <c r="N144" s="108"/>
      <c r="O144" s="76">
        <f aca="true" t="shared" si="31" ref="O144:O150">SUM(C144:N144)</f>
        <v>6843</v>
      </c>
    </row>
    <row r="145" spans="1:15" s="6" customFormat="1" ht="11.25">
      <c r="A145" s="254"/>
      <c r="B145" s="52" t="s">
        <v>119</v>
      </c>
      <c r="C145" s="108">
        <v>437</v>
      </c>
      <c r="D145" s="108">
        <v>358</v>
      </c>
      <c r="E145" s="108">
        <v>629</v>
      </c>
      <c r="F145" s="108">
        <v>142</v>
      </c>
      <c r="G145" s="108">
        <v>635</v>
      </c>
      <c r="H145" s="108">
        <v>383</v>
      </c>
      <c r="I145" s="108">
        <v>661</v>
      </c>
      <c r="J145" s="108">
        <v>350</v>
      </c>
      <c r="K145" s="108">
        <v>302</v>
      </c>
      <c r="L145" s="108">
        <v>690</v>
      </c>
      <c r="M145" s="108">
        <v>620</v>
      </c>
      <c r="N145" s="108"/>
      <c r="O145" s="76">
        <f t="shared" si="31"/>
        <v>5207</v>
      </c>
    </row>
    <row r="146" spans="1:15" s="6" customFormat="1" ht="11.25">
      <c r="A146" s="254"/>
      <c r="B146" s="52" t="s">
        <v>135</v>
      </c>
      <c r="C146" s="108">
        <v>0</v>
      </c>
      <c r="D146" s="108">
        <v>0</v>
      </c>
      <c r="E146" s="108">
        <v>0</v>
      </c>
      <c r="F146" s="108">
        <v>0</v>
      </c>
      <c r="G146" s="108">
        <v>0</v>
      </c>
      <c r="H146" s="108">
        <v>0</v>
      </c>
      <c r="I146" s="108">
        <v>3</v>
      </c>
      <c r="J146" s="108">
        <v>0</v>
      </c>
      <c r="K146" s="108">
        <v>0</v>
      </c>
      <c r="L146" s="108">
        <v>0</v>
      </c>
      <c r="M146" s="108">
        <v>1</v>
      </c>
      <c r="N146" s="108"/>
      <c r="O146" s="76">
        <f t="shared" si="31"/>
        <v>4</v>
      </c>
    </row>
    <row r="147" spans="1:15" s="6" customFormat="1" ht="33.75">
      <c r="A147" s="254"/>
      <c r="B147" s="52" t="s">
        <v>136</v>
      </c>
      <c r="C147" s="108">
        <v>44</v>
      </c>
      <c r="D147" s="108">
        <v>450</v>
      </c>
      <c r="E147" s="108">
        <v>57</v>
      </c>
      <c r="F147" s="108">
        <v>13</v>
      </c>
      <c r="G147" s="108">
        <v>111</v>
      </c>
      <c r="H147" s="108">
        <v>161</v>
      </c>
      <c r="I147" s="108">
        <v>125</v>
      </c>
      <c r="J147" s="108">
        <v>345</v>
      </c>
      <c r="K147" s="108">
        <v>198</v>
      </c>
      <c r="L147" s="108">
        <v>261</v>
      </c>
      <c r="M147" s="108">
        <v>104</v>
      </c>
      <c r="N147" s="108"/>
      <c r="O147" s="76">
        <f t="shared" si="31"/>
        <v>1869</v>
      </c>
    </row>
    <row r="148" spans="1:15" s="6" customFormat="1" ht="11.25">
      <c r="A148" s="254"/>
      <c r="B148" s="52" t="s">
        <v>137</v>
      </c>
      <c r="C148" s="108">
        <v>87</v>
      </c>
      <c r="D148" s="108">
        <v>40</v>
      </c>
      <c r="E148" s="108">
        <v>96</v>
      </c>
      <c r="F148" s="108">
        <v>10</v>
      </c>
      <c r="G148" s="108">
        <v>132</v>
      </c>
      <c r="H148" s="108">
        <v>65</v>
      </c>
      <c r="I148" s="108">
        <v>61</v>
      </c>
      <c r="J148" s="108">
        <v>99</v>
      </c>
      <c r="K148" s="108">
        <v>49</v>
      </c>
      <c r="L148" s="108">
        <v>54</v>
      </c>
      <c r="M148" s="108">
        <v>91</v>
      </c>
      <c r="N148" s="108"/>
      <c r="O148" s="76">
        <f t="shared" si="31"/>
        <v>784</v>
      </c>
    </row>
    <row r="149" spans="1:15" s="6" customFormat="1" ht="33.75">
      <c r="A149" s="254"/>
      <c r="B149" s="75" t="s">
        <v>138</v>
      </c>
      <c r="C149" s="108">
        <v>34</v>
      </c>
      <c r="D149" s="108">
        <v>187</v>
      </c>
      <c r="E149" s="108">
        <v>80</v>
      </c>
      <c r="F149" s="108">
        <v>127</v>
      </c>
      <c r="G149" s="108">
        <v>97</v>
      </c>
      <c r="H149" s="108">
        <v>204</v>
      </c>
      <c r="I149" s="108">
        <v>284</v>
      </c>
      <c r="J149" s="108">
        <v>63</v>
      </c>
      <c r="K149" s="108">
        <v>191</v>
      </c>
      <c r="L149" s="108">
        <v>84</v>
      </c>
      <c r="M149" s="108">
        <v>66</v>
      </c>
      <c r="N149" s="108"/>
      <c r="O149" s="76">
        <f t="shared" si="31"/>
        <v>1417</v>
      </c>
    </row>
    <row r="150" spans="1:15" s="6" customFormat="1" ht="12" thickBot="1">
      <c r="A150" s="254"/>
      <c r="B150" s="23" t="s">
        <v>139</v>
      </c>
      <c r="C150" s="135">
        <v>71</v>
      </c>
      <c r="D150" s="135">
        <v>83</v>
      </c>
      <c r="E150" s="135">
        <v>6</v>
      </c>
      <c r="F150" s="135">
        <v>0</v>
      </c>
      <c r="G150" s="135">
        <v>15</v>
      </c>
      <c r="H150" s="135">
        <v>0</v>
      </c>
      <c r="I150" s="135">
        <v>3</v>
      </c>
      <c r="J150" s="135">
        <v>17</v>
      </c>
      <c r="K150" s="135">
        <v>22</v>
      </c>
      <c r="L150" s="135">
        <v>6</v>
      </c>
      <c r="M150" s="135">
        <v>18</v>
      </c>
      <c r="N150" s="135"/>
      <c r="O150" s="77">
        <f t="shared" si="31"/>
        <v>241</v>
      </c>
    </row>
    <row r="151" spans="1:15" s="6" customFormat="1" ht="11.25" thickBot="1">
      <c r="A151" s="254"/>
      <c r="B151" s="68" t="s">
        <v>13</v>
      </c>
      <c r="C151" s="78">
        <f aca="true" t="shared" si="32" ref="C151:O151">SUM(C144:C150)</f>
        <v>1143</v>
      </c>
      <c r="D151" s="78">
        <f t="shared" si="32"/>
        <v>1723</v>
      </c>
      <c r="E151" s="78">
        <f t="shared" si="32"/>
        <v>1844</v>
      </c>
      <c r="F151" s="78">
        <f t="shared" si="32"/>
        <v>965</v>
      </c>
      <c r="G151" s="78">
        <f t="shared" si="32"/>
        <v>1837</v>
      </c>
      <c r="H151" s="78">
        <f t="shared" si="32"/>
        <v>1114</v>
      </c>
      <c r="I151" s="78">
        <f t="shared" si="32"/>
        <v>1634</v>
      </c>
      <c r="J151" s="78">
        <f t="shared" si="32"/>
        <v>1332</v>
      </c>
      <c r="K151" s="78">
        <f t="shared" si="32"/>
        <v>1485</v>
      </c>
      <c r="L151" s="78">
        <f t="shared" si="32"/>
        <v>1568</v>
      </c>
      <c r="M151" s="78">
        <f t="shared" si="32"/>
        <v>1720</v>
      </c>
      <c r="N151" s="78">
        <f t="shared" si="32"/>
        <v>0</v>
      </c>
      <c r="O151" s="78">
        <f t="shared" si="32"/>
        <v>16365</v>
      </c>
    </row>
    <row r="152" spans="1:15" s="6" customFormat="1" ht="14.25" thickBot="1">
      <c r="A152" s="254"/>
      <c r="B152" s="273" t="s">
        <v>91</v>
      </c>
      <c r="C152" s="274"/>
      <c r="D152" s="274"/>
      <c r="E152" s="274"/>
      <c r="F152" s="274"/>
      <c r="G152" s="274"/>
      <c r="H152" s="274"/>
      <c r="I152" s="274"/>
      <c r="J152" s="274"/>
      <c r="K152" s="274"/>
      <c r="L152" s="274"/>
      <c r="M152" s="274"/>
      <c r="N152" s="274"/>
      <c r="O152" s="274"/>
    </row>
    <row r="153" spans="1:15" s="6" customFormat="1" ht="22.5">
      <c r="A153" s="254"/>
      <c r="B153" s="52" t="s">
        <v>118</v>
      </c>
      <c r="C153" s="108">
        <v>25</v>
      </c>
      <c r="D153" s="108">
        <v>0</v>
      </c>
      <c r="E153" s="108">
        <v>32</v>
      </c>
      <c r="F153" s="108">
        <v>15</v>
      </c>
      <c r="G153" s="108">
        <v>32</v>
      </c>
      <c r="H153" s="108">
        <v>6</v>
      </c>
      <c r="I153" s="108">
        <v>34</v>
      </c>
      <c r="J153" s="108">
        <v>40</v>
      </c>
      <c r="K153" s="108">
        <v>4</v>
      </c>
      <c r="L153" s="108">
        <v>79</v>
      </c>
      <c r="M153" s="108">
        <v>0</v>
      </c>
      <c r="N153" s="108"/>
      <c r="O153" s="76">
        <f aca="true" t="shared" si="33" ref="O153:O159">SUM(C153:N153)</f>
        <v>267</v>
      </c>
    </row>
    <row r="154" spans="1:15" s="6" customFormat="1" ht="11.25">
      <c r="A154" s="254"/>
      <c r="B154" s="52" t="s">
        <v>119</v>
      </c>
      <c r="C154" s="108">
        <v>0</v>
      </c>
      <c r="D154" s="108">
        <v>0</v>
      </c>
      <c r="E154" s="108">
        <v>0</v>
      </c>
      <c r="F154" s="108">
        <v>0</v>
      </c>
      <c r="G154" s="108">
        <v>0</v>
      </c>
      <c r="H154" s="108">
        <v>0</v>
      </c>
      <c r="I154" s="108">
        <v>0</v>
      </c>
      <c r="J154" s="108">
        <v>0</v>
      </c>
      <c r="K154" s="108">
        <v>0</v>
      </c>
      <c r="L154" s="108">
        <v>0</v>
      </c>
      <c r="M154" s="108">
        <v>0</v>
      </c>
      <c r="N154" s="108"/>
      <c r="O154" s="76">
        <f t="shared" si="33"/>
        <v>0</v>
      </c>
    </row>
    <row r="155" spans="1:15" s="6" customFormat="1" ht="11.25">
      <c r="A155" s="254"/>
      <c r="B155" s="52" t="s">
        <v>135</v>
      </c>
      <c r="C155" s="108">
        <v>0</v>
      </c>
      <c r="D155" s="108">
        <v>0</v>
      </c>
      <c r="E155" s="108">
        <v>0</v>
      </c>
      <c r="F155" s="108">
        <v>0</v>
      </c>
      <c r="G155" s="108">
        <v>0</v>
      </c>
      <c r="H155" s="108">
        <v>0</v>
      </c>
      <c r="I155" s="108">
        <v>0</v>
      </c>
      <c r="J155" s="108">
        <v>0</v>
      </c>
      <c r="K155" s="108">
        <v>0</v>
      </c>
      <c r="L155" s="108">
        <v>44</v>
      </c>
      <c r="M155" s="108">
        <v>0</v>
      </c>
      <c r="N155" s="108"/>
      <c r="O155" s="76">
        <f t="shared" si="33"/>
        <v>44</v>
      </c>
    </row>
    <row r="156" spans="1:15" s="6" customFormat="1" ht="33.75">
      <c r="A156" s="254"/>
      <c r="B156" s="52" t="s">
        <v>136</v>
      </c>
      <c r="C156" s="108">
        <v>0</v>
      </c>
      <c r="D156" s="108">
        <v>0</v>
      </c>
      <c r="E156" s="108">
        <v>0</v>
      </c>
      <c r="F156" s="108">
        <v>0</v>
      </c>
      <c r="G156" s="108">
        <v>0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108">
        <v>0</v>
      </c>
      <c r="N156" s="108"/>
      <c r="O156" s="76">
        <f t="shared" si="33"/>
        <v>0</v>
      </c>
    </row>
    <row r="157" spans="1:15" s="6" customFormat="1" ht="11.25">
      <c r="A157" s="254"/>
      <c r="B157" s="52" t="s">
        <v>137</v>
      </c>
      <c r="C157" s="108">
        <v>0</v>
      </c>
      <c r="D157" s="108">
        <v>0</v>
      </c>
      <c r="E157" s="108">
        <v>0</v>
      </c>
      <c r="F157" s="108">
        <v>0</v>
      </c>
      <c r="G157" s="108">
        <v>0</v>
      </c>
      <c r="H157" s="108">
        <v>0</v>
      </c>
      <c r="I157" s="108">
        <v>0</v>
      </c>
      <c r="J157" s="108">
        <v>0</v>
      </c>
      <c r="K157" s="108">
        <v>0</v>
      </c>
      <c r="L157" s="108">
        <v>0</v>
      </c>
      <c r="M157" s="108">
        <v>0</v>
      </c>
      <c r="N157" s="108"/>
      <c r="O157" s="76">
        <f t="shared" si="33"/>
        <v>0</v>
      </c>
    </row>
    <row r="158" spans="1:15" s="6" customFormat="1" ht="33.75">
      <c r="A158" s="254"/>
      <c r="B158" s="75" t="s">
        <v>138</v>
      </c>
      <c r="C158" s="108">
        <v>2</v>
      </c>
      <c r="D158" s="108">
        <v>1</v>
      </c>
      <c r="E158" s="108">
        <v>0</v>
      </c>
      <c r="F158" s="108">
        <v>0</v>
      </c>
      <c r="G158" s="108">
        <v>0</v>
      </c>
      <c r="H158" s="108">
        <v>1</v>
      </c>
      <c r="I158" s="108">
        <v>10</v>
      </c>
      <c r="J158" s="108">
        <v>28</v>
      </c>
      <c r="K158" s="108">
        <v>13</v>
      </c>
      <c r="L158" s="108">
        <v>0</v>
      </c>
      <c r="M158" s="108">
        <v>0</v>
      </c>
      <c r="N158" s="108"/>
      <c r="O158" s="76">
        <f t="shared" si="33"/>
        <v>55</v>
      </c>
    </row>
    <row r="159" spans="1:15" s="6" customFormat="1" ht="12" thickBot="1">
      <c r="A159" s="254"/>
      <c r="B159" s="23" t="s">
        <v>139</v>
      </c>
      <c r="C159" s="135">
        <v>0</v>
      </c>
      <c r="D159" s="135">
        <v>0</v>
      </c>
      <c r="E159" s="135">
        <v>0</v>
      </c>
      <c r="F159" s="135">
        <v>0</v>
      </c>
      <c r="G159" s="135">
        <v>0</v>
      </c>
      <c r="H159" s="135">
        <v>0</v>
      </c>
      <c r="I159" s="135">
        <v>0</v>
      </c>
      <c r="J159" s="135">
        <v>0</v>
      </c>
      <c r="K159" s="135">
        <v>0</v>
      </c>
      <c r="L159" s="135">
        <v>0</v>
      </c>
      <c r="M159" s="135">
        <v>0</v>
      </c>
      <c r="N159" s="135"/>
      <c r="O159" s="77">
        <f t="shared" si="33"/>
        <v>0</v>
      </c>
    </row>
    <row r="160" spans="1:15" s="6" customFormat="1" ht="11.25" thickBot="1">
      <c r="A160" s="254"/>
      <c r="B160" s="68" t="s">
        <v>13</v>
      </c>
      <c r="C160" s="78">
        <f aca="true" t="shared" si="34" ref="C160:O160">SUM(C153:C159)</f>
        <v>27</v>
      </c>
      <c r="D160" s="78">
        <f t="shared" si="34"/>
        <v>1</v>
      </c>
      <c r="E160" s="78">
        <f t="shared" si="34"/>
        <v>32</v>
      </c>
      <c r="F160" s="78">
        <f t="shared" si="34"/>
        <v>15</v>
      </c>
      <c r="G160" s="78">
        <f t="shared" si="34"/>
        <v>32</v>
      </c>
      <c r="H160" s="78">
        <f t="shared" si="34"/>
        <v>7</v>
      </c>
      <c r="I160" s="78">
        <f t="shared" si="34"/>
        <v>44</v>
      </c>
      <c r="J160" s="78">
        <f t="shared" si="34"/>
        <v>68</v>
      </c>
      <c r="K160" s="78">
        <f t="shared" si="34"/>
        <v>17</v>
      </c>
      <c r="L160" s="78">
        <f t="shared" si="34"/>
        <v>123</v>
      </c>
      <c r="M160" s="78">
        <f t="shared" si="34"/>
        <v>0</v>
      </c>
      <c r="N160" s="78">
        <f t="shared" si="34"/>
        <v>0</v>
      </c>
      <c r="O160" s="78">
        <f t="shared" si="34"/>
        <v>366</v>
      </c>
    </row>
    <row r="161" spans="1:15" s="6" customFormat="1" ht="14.25" thickBot="1">
      <c r="A161" s="254"/>
      <c r="B161" s="273" t="s">
        <v>92</v>
      </c>
      <c r="C161" s="274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</row>
    <row r="162" spans="1:15" s="6" customFormat="1" ht="22.5">
      <c r="A162" s="254"/>
      <c r="B162" s="52" t="s">
        <v>118</v>
      </c>
      <c r="C162" s="108">
        <v>4197</v>
      </c>
      <c r="D162" s="108">
        <v>4621</v>
      </c>
      <c r="E162" s="108">
        <v>6380</v>
      </c>
      <c r="F162" s="108">
        <v>6130</v>
      </c>
      <c r="G162" s="108">
        <v>7075</v>
      </c>
      <c r="H162" s="108">
        <v>7304</v>
      </c>
      <c r="I162" s="108">
        <v>5640</v>
      </c>
      <c r="J162" s="108">
        <v>6579</v>
      </c>
      <c r="K162" s="108">
        <v>7346</v>
      </c>
      <c r="L162" s="108">
        <v>6118</v>
      </c>
      <c r="M162" s="108">
        <v>7127</v>
      </c>
      <c r="N162" s="108"/>
      <c r="O162" s="76">
        <f aca="true" t="shared" si="35" ref="O162:O168">SUM(C162:N162)</f>
        <v>68517</v>
      </c>
    </row>
    <row r="163" spans="1:15" s="6" customFormat="1" ht="11.25">
      <c r="A163" s="254"/>
      <c r="B163" s="52" t="s">
        <v>119</v>
      </c>
      <c r="C163" s="108">
        <v>360</v>
      </c>
      <c r="D163" s="108">
        <v>623</v>
      </c>
      <c r="E163" s="108">
        <v>230</v>
      </c>
      <c r="F163" s="108">
        <v>402</v>
      </c>
      <c r="G163" s="108">
        <v>681</v>
      </c>
      <c r="H163" s="108">
        <v>378</v>
      </c>
      <c r="I163" s="108">
        <v>401</v>
      </c>
      <c r="J163" s="108">
        <v>625</v>
      </c>
      <c r="K163" s="108">
        <v>450</v>
      </c>
      <c r="L163" s="108">
        <v>569</v>
      </c>
      <c r="M163" s="108">
        <v>716</v>
      </c>
      <c r="N163" s="108"/>
      <c r="O163" s="76">
        <f t="shared" si="35"/>
        <v>5435</v>
      </c>
    </row>
    <row r="164" spans="1:15" s="6" customFormat="1" ht="11.25">
      <c r="A164" s="254"/>
      <c r="B164" s="52" t="s">
        <v>135</v>
      </c>
      <c r="C164" s="108">
        <v>63</v>
      </c>
      <c r="D164" s="108">
        <v>12</v>
      </c>
      <c r="E164" s="108">
        <v>54</v>
      </c>
      <c r="F164" s="108">
        <v>1</v>
      </c>
      <c r="G164" s="108">
        <v>46</v>
      </c>
      <c r="H164" s="108">
        <v>10</v>
      </c>
      <c r="I164" s="108">
        <v>7</v>
      </c>
      <c r="J164" s="108">
        <v>8</v>
      </c>
      <c r="K164" s="108">
        <v>4</v>
      </c>
      <c r="L164" s="108"/>
      <c r="M164" s="108">
        <v>32</v>
      </c>
      <c r="N164" s="108"/>
      <c r="O164" s="76">
        <f t="shared" si="35"/>
        <v>237</v>
      </c>
    </row>
    <row r="165" spans="1:15" s="6" customFormat="1" ht="33.75">
      <c r="A165" s="254"/>
      <c r="B165" s="52" t="s">
        <v>136</v>
      </c>
      <c r="C165" s="108">
        <v>119</v>
      </c>
      <c r="D165" s="108">
        <v>25</v>
      </c>
      <c r="E165" s="108">
        <v>76</v>
      </c>
      <c r="F165" s="108">
        <v>5</v>
      </c>
      <c r="G165" s="108">
        <v>29</v>
      </c>
      <c r="H165" s="108">
        <v>26</v>
      </c>
      <c r="I165" s="108">
        <v>25</v>
      </c>
      <c r="J165" s="108">
        <v>141</v>
      </c>
      <c r="K165" s="108">
        <v>71</v>
      </c>
      <c r="L165" s="108">
        <v>108</v>
      </c>
      <c r="M165" s="108">
        <v>37</v>
      </c>
      <c r="N165" s="108"/>
      <c r="O165" s="76">
        <f t="shared" si="35"/>
        <v>662</v>
      </c>
    </row>
    <row r="166" spans="1:15" s="6" customFormat="1" ht="11.25">
      <c r="A166" s="254"/>
      <c r="B166" s="52" t="s">
        <v>137</v>
      </c>
      <c r="C166" s="108">
        <v>345</v>
      </c>
      <c r="D166" s="108">
        <v>74</v>
      </c>
      <c r="E166" s="108">
        <v>234</v>
      </c>
      <c r="F166" s="108">
        <v>77</v>
      </c>
      <c r="G166" s="108">
        <v>227</v>
      </c>
      <c r="H166" s="108">
        <v>251</v>
      </c>
      <c r="I166" s="108">
        <v>155</v>
      </c>
      <c r="J166" s="108">
        <v>155</v>
      </c>
      <c r="K166" s="108">
        <v>141</v>
      </c>
      <c r="L166" s="108">
        <v>136</v>
      </c>
      <c r="M166" s="108">
        <v>281</v>
      </c>
      <c r="N166" s="108"/>
      <c r="O166" s="76">
        <f t="shared" si="35"/>
        <v>2076</v>
      </c>
    </row>
    <row r="167" spans="1:15" s="6" customFormat="1" ht="33.75">
      <c r="A167" s="254"/>
      <c r="B167" s="75" t="s">
        <v>138</v>
      </c>
      <c r="C167" s="108">
        <v>831</v>
      </c>
      <c r="D167" s="108">
        <v>1104</v>
      </c>
      <c r="E167" s="108">
        <v>1467</v>
      </c>
      <c r="F167" s="108">
        <v>1605</v>
      </c>
      <c r="G167" s="108">
        <v>2156</v>
      </c>
      <c r="H167" s="108">
        <v>2028</v>
      </c>
      <c r="I167" s="108">
        <v>1827</v>
      </c>
      <c r="J167" s="108">
        <v>2375</v>
      </c>
      <c r="K167" s="108">
        <v>1552</v>
      </c>
      <c r="L167" s="108">
        <v>2637</v>
      </c>
      <c r="M167" s="108">
        <v>1644</v>
      </c>
      <c r="N167" s="108"/>
      <c r="O167" s="76">
        <f t="shared" si="35"/>
        <v>19226</v>
      </c>
    </row>
    <row r="168" spans="1:15" s="6" customFormat="1" ht="12" thickBot="1">
      <c r="A168" s="254"/>
      <c r="B168" s="23" t="s">
        <v>139</v>
      </c>
      <c r="C168" s="135">
        <v>7</v>
      </c>
      <c r="D168" s="135">
        <v>0</v>
      </c>
      <c r="E168" s="135">
        <v>118</v>
      </c>
      <c r="F168" s="135">
        <v>0</v>
      </c>
      <c r="G168" s="135">
        <v>0</v>
      </c>
      <c r="H168" s="135">
        <v>0</v>
      </c>
      <c r="I168" s="135">
        <v>0</v>
      </c>
      <c r="J168" s="135">
        <v>69</v>
      </c>
      <c r="K168" s="135">
        <v>0</v>
      </c>
      <c r="L168" s="135">
        <v>11</v>
      </c>
      <c r="M168" s="135">
        <v>0</v>
      </c>
      <c r="N168" s="135"/>
      <c r="O168" s="77">
        <f t="shared" si="35"/>
        <v>205</v>
      </c>
    </row>
    <row r="169" spans="1:15" s="6" customFormat="1" ht="11.25" thickBot="1">
      <c r="A169" s="255"/>
      <c r="B169" s="68" t="s">
        <v>13</v>
      </c>
      <c r="C169" s="78">
        <f>SUM(C162:C168)</f>
        <v>5922</v>
      </c>
      <c r="D169" s="78">
        <f aca="true" t="shared" si="36" ref="D169:O169">SUM(D162:D168)</f>
        <v>6459</v>
      </c>
      <c r="E169" s="78">
        <f t="shared" si="36"/>
        <v>8559</v>
      </c>
      <c r="F169" s="78">
        <f t="shared" si="36"/>
        <v>8220</v>
      </c>
      <c r="G169" s="78">
        <f t="shared" si="36"/>
        <v>10214</v>
      </c>
      <c r="H169" s="78">
        <f t="shared" si="36"/>
        <v>9997</v>
      </c>
      <c r="I169" s="78">
        <f t="shared" si="36"/>
        <v>8055</v>
      </c>
      <c r="J169" s="78">
        <f t="shared" si="36"/>
        <v>9952</v>
      </c>
      <c r="K169" s="78">
        <f t="shared" si="36"/>
        <v>9564</v>
      </c>
      <c r="L169" s="78">
        <f t="shared" si="36"/>
        <v>9579</v>
      </c>
      <c r="M169" s="78">
        <f t="shared" si="36"/>
        <v>9837</v>
      </c>
      <c r="N169" s="78">
        <f t="shared" si="36"/>
        <v>0</v>
      </c>
      <c r="O169" s="78">
        <f t="shared" si="36"/>
        <v>96358</v>
      </c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spans="1:3" ht="12.75">
      <c r="A181" s="10"/>
      <c r="C181" s="74"/>
    </row>
    <row r="182" ht="12.75">
      <c r="C182" s="74"/>
    </row>
    <row r="183" ht="12.75">
      <c r="C183" s="74"/>
    </row>
    <row r="184" ht="12.75">
      <c r="C184" s="74"/>
    </row>
  </sheetData>
  <sheetProtection/>
  <mergeCells count="20">
    <mergeCell ref="B134:O134"/>
    <mergeCell ref="B143:O143"/>
    <mergeCell ref="B152:O152"/>
    <mergeCell ref="B161:O161"/>
    <mergeCell ref="B80:O80"/>
    <mergeCell ref="B89:O89"/>
    <mergeCell ref="B98:O98"/>
    <mergeCell ref="B107:O107"/>
    <mergeCell ref="B116:O116"/>
    <mergeCell ref="B125:O125"/>
    <mergeCell ref="C5:O5"/>
    <mergeCell ref="A7:A169"/>
    <mergeCell ref="B8:O8"/>
    <mergeCell ref="B17:O17"/>
    <mergeCell ref="B26:O26"/>
    <mergeCell ref="B35:O35"/>
    <mergeCell ref="B44:O44"/>
    <mergeCell ref="B53:O53"/>
    <mergeCell ref="B62:O62"/>
    <mergeCell ref="B71:O7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0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1.7109375" style="41" customWidth="1"/>
    <col min="2" max="4" width="12.421875" style="132" customWidth="1"/>
    <col min="5" max="5" width="17.00390625" style="132" customWidth="1"/>
    <col min="6" max="7" width="12.421875" style="132" customWidth="1"/>
    <col min="8" max="8" width="18.8515625" style="133" customWidth="1"/>
    <col min="9" max="16384" width="9.140625" style="112" customWidth="1"/>
  </cols>
  <sheetData>
    <row r="1" spans="1:8" s="7" customFormat="1" ht="19.5" customHeight="1">
      <c r="A1" s="2" t="s">
        <v>202</v>
      </c>
      <c r="B1" s="107"/>
      <c r="C1" s="107"/>
      <c r="D1" s="110"/>
      <c r="E1" s="110"/>
      <c r="F1" s="110"/>
      <c r="G1" s="110"/>
      <c r="H1" s="107"/>
    </row>
    <row r="2" spans="1:8" s="7" customFormat="1" ht="12.75">
      <c r="A2" s="8" t="s">
        <v>40</v>
      </c>
      <c r="B2" s="107"/>
      <c r="C2" s="107"/>
      <c r="D2" s="110"/>
      <c r="E2" s="110"/>
      <c r="F2" s="110"/>
      <c r="G2" s="110"/>
      <c r="H2" s="107"/>
    </row>
    <row r="3" spans="1:5" s="1" customFormat="1" ht="12.75" customHeight="1">
      <c r="A3" s="1" t="s">
        <v>84</v>
      </c>
      <c r="B3" s="12"/>
      <c r="D3" s="3"/>
      <c r="E3" s="7"/>
    </row>
    <row r="4" spans="1:8" s="7" customFormat="1" ht="13.5" thickBot="1">
      <c r="A4" s="8"/>
      <c r="B4" s="107"/>
      <c r="C4" s="107"/>
      <c r="D4" s="110"/>
      <c r="E4" s="110"/>
      <c r="F4" s="110"/>
      <c r="G4" s="110"/>
      <c r="H4" s="107"/>
    </row>
    <row r="5" spans="1:8" s="7" customFormat="1" ht="13.5" thickBot="1">
      <c r="A5" s="252">
        <v>2012</v>
      </c>
      <c r="B5" s="252"/>
      <c r="C5" s="252"/>
      <c r="D5" s="252"/>
      <c r="E5" s="252"/>
      <c r="F5" s="252"/>
      <c r="G5" s="252"/>
      <c r="H5" s="252"/>
    </row>
    <row r="6" spans="1:8" s="7" customFormat="1" ht="13.5" thickBot="1">
      <c r="A6" s="252" t="s">
        <v>177</v>
      </c>
      <c r="B6" s="252"/>
      <c r="C6" s="252"/>
      <c r="D6" s="252"/>
      <c r="E6" s="252"/>
      <c r="F6" s="252"/>
      <c r="G6" s="252"/>
      <c r="H6" s="252"/>
    </row>
    <row r="7" spans="1:8" ht="45.75" thickBot="1">
      <c r="A7" s="113" t="s">
        <v>203</v>
      </c>
      <c r="B7" s="111" t="s">
        <v>118</v>
      </c>
      <c r="C7" s="114" t="s">
        <v>119</v>
      </c>
      <c r="D7" s="111" t="s">
        <v>120</v>
      </c>
      <c r="E7" s="114" t="s">
        <v>61</v>
      </c>
      <c r="F7" s="115" t="s">
        <v>60</v>
      </c>
      <c r="G7" s="111" t="s">
        <v>59</v>
      </c>
      <c r="H7" s="117" t="s">
        <v>178</v>
      </c>
    </row>
    <row r="8" spans="1:8" ht="12.75">
      <c r="A8" s="118" t="s">
        <v>204</v>
      </c>
      <c r="B8" s="119">
        <v>8</v>
      </c>
      <c r="C8" s="119">
        <v>23</v>
      </c>
      <c r="D8" s="119">
        <v>1</v>
      </c>
      <c r="E8" s="119">
        <v>14</v>
      </c>
      <c r="F8" s="119">
        <v>14</v>
      </c>
      <c r="G8" s="119">
        <v>26</v>
      </c>
      <c r="H8" s="120">
        <f>SUM(B8:G8)</f>
        <v>86</v>
      </c>
    </row>
    <row r="9" spans="1:8" ht="12.75">
      <c r="A9" s="121" t="s">
        <v>205</v>
      </c>
      <c r="B9" s="122">
        <v>5</v>
      </c>
      <c r="C9" s="122">
        <v>7</v>
      </c>
      <c r="D9" s="122">
        <v>1</v>
      </c>
      <c r="E9" s="122">
        <v>6</v>
      </c>
      <c r="F9" s="122">
        <v>0</v>
      </c>
      <c r="G9" s="122">
        <v>7</v>
      </c>
      <c r="H9" s="124">
        <f>SUM(B9:G9)</f>
        <v>26</v>
      </c>
    </row>
    <row r="10" spans="1:8" ht="12.75">
      <c r="A10" s="121" t="s">
        <v>206</v>
      </c>
      <c r="B10" s="122">
        <v>2</v>
      </c>
      <c r="C10" s="122">
        <v>2</v>
      </c>
      <c r="D10" s="122">
        <v>0</v>
      </c>
      <c r="E10" s="122">
        <v>0</v>
      </c>
      <c r="F10" s="122">
        <v>1</v>
      </c>
      <c r="G10" s="122">
        <v>1</v>
      </c>
      <c r="H10" s="124">
        <f>SUM(B10:G10)</f>
        <v>6</v>
      </c>
    </row>
    <row r="11" spans="1:8" ht="12.75">
      <c r="A11" s="121" t="s">
        <v>207</v>
      </c>
      <c r="B11" s="122">
        <v>1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4">
        <f>SUM(B11:G11)</f>
        <v>1</v>
      </c>
    </row>
    <row r="12" spans="1:8" ht="13.5" thickBot="1">
      <c r="A12" s="121" t="s">
        <v>208</v>
      </c>
      <c r="B12" s="122">
        <v>2</v>
      </c>
      <c r="C12" s="122">
        <v>1</v>
      </c>
      <c r="D12" s="122">
        <v>0</v>
      </c>
      <c r="E12" s="122">
        <v>1</v>
      </c>
      <c r="F12" s="122">
        <v>0</v>
      </c>
      <c r="G12" s="122">
        <v>1</v>
      </c>
      <c r="H12" s="124">
        <f>SUM(B12:G12)</f>
        <v>5</v>
      </c>
    </row>
    <row r="13" spans="1:8" ht="26.25" thickBot="1">
      <c r="A13" s="59" t="s">
        <v>178</v>
      </c>
      <c r="B13" s="130">
        <f aca="true" t="shared" si="0" ref="B13:H13">SUM(B8:B12)</f>
        <v>18</v>
      </c>
      <c r="C13" s="130">
        <f t="shared" si="0"/>
        <v>33</v>
      </c>
      <c r="D13" s="130">
        <f t="shared" si="0"/>
        <v>2</v>
      </c>
      <c r="E13" s="130">
        <f t="shared" si="0"/>
        <v>21</v>
      </c>
      <c r="F13" s="130">
        <f t="shared" si="0"/>
        <v>15</v>
      </c>
      <c r="G13" s="130">
        <f t="shared" si="0"/>
        <v>35</v>
      </c>
      <c r="H13" s="130">
        <f t="shared" si="0"/>
        <v>124</v>
      </c>
    </row>
    <row r="14" spans="1:8" s="7" customFormat="1" ht="13.5" thickBot="1">
      <c r="A14" s="252" t="s">
        <v>163</v>
      </c>
      <c r="B14" s="252"/>
      <c r="C14" s="252"/>
      <c r="D14" s="252"/>
      <c r="E14" s="252"/>
      <c r="F14" s="252"/>
      <c r="G14" s="252"/>
      <c r="H14" s="252"/>
    </row>
    <row r="15" spans="1:8" ht="45.75" thickBot="1">
      <c r="A15" s="113" t="s">
        <v>203</v>
      </c>
      <c r="B15" s="111" t="s">
        <v>118</v>
      </c>
      <c r="C15" s="114" t="s">
        <v>119</v>
      </c>
      <c r="D15" s="111" t="s">
        <v>120</v>
      </c>
      <c r="E15" s="114" t="s">
        <v>61</v>
      </c>
      <c r="F15" s="115" t="s">
        <v>60</v>
      </c>
      <c r="G15" s="111" t="s">
        <v>59</v>
      </c>
      <c r="H15" s="117" t="s">
        <v>179</v>
      </c>
    </row>
    <row r="16" spans="1:8" ht="12.75">
      <c r="A16" s="118" t="s">
        <v>204</v>
      </c>
      <c r="B16" s="119">
        <v>3</v>
      </c>
      <c r="C16" s="119">
        <v>20</v>
      </c>
      <c r="D16" s="119">
        <v>1</v>
      </c>
      <c r="E16" s="119">
        <v>15</v>
      </c>
      <c r="F16" s="119">
        <v>12</v>
      </c>
      <c r="G16" s="119">
        <v>21</v>
      </c>
      <c r="H16" s="120">
        <f>SUM(B16:G16)</f>
        <v>72</v>
      </c>
    </row>
    <row r="17" spans="1:8" ht="12.75">
      <c r="A17" s="121" t="s">
        <v>205</v>
      </c>
      <c r="B17" s="122">
        <v>10</v>
      </c>
      <c r="C17" s="122">
        <v>9</v>
      </c>
      <c r="D17" s="122">
        <v>1</v>
      </c>
      <c r="E17" s="122">
        <v>4</v>
      </c>
      <c r="F17" s="122">
        <v>2</v>
      </c>
      <c r="G17" s="122">
        <v>7</v>
      </c>
      <c r="H17" s="124">
        <f>SUM(B17:G17)</f>
        <v>33</v>
      </c>
    </row>
    <row r="18" spans="1:8" ht="12.75">
      <c r="A18" s="121" t="s">
        <v>206</v>
      </c>
      <c r="B18" s="122">
        <v>0</v>
      </c>
      <c r="C18" s="122">
        <v>1</v>
      </c>
      <c r="D18" s="122">
        <v>0</v>
      </c>
      <c r="E18" s="122">
        <v>0</v>
      </c>
      <c r="F18" s="122">
        <v>0</v>
      </c>
      <c r="G18" s="122">
        <v>1</v>
      </c>
      <c r="H18" s="124">
        <f>SUM(B18:G18)</f>
        <v>2</v>
      </c>
    </row>
    <row r="19" spans="1:8" ht="12.75">
      <c r="A19" s="121" t="s">
        <v>207</v>
      </c>
      <c r="B19" s="122">
        <v>3</v>
      </c>
      <c r="C19" s="122">
        <v>0</v>
      </c>
      <c r="D19" s="122">
        <v>0</v>
      </c>
      <c r="E19" s="122">
        <v>1</v>
      </c>
      <c r="F19" s="122">
        <v>0</v>
      </c>
      <c r="G19" s="122">
        <v>0</v>
      </c>
      <c r="H19" s="124">
        <f>SUM(B19:G19)</f>
        <v>4</v>
      </c>
    </row>
    <row r="20" spans="1:8" ht="13.5" thickBot="1">
      <c r="A20" s="121" t="s">
        <v>208</v>
      </c>
      <c r="B20" s="122">
        <v>2</v>
      </c>
      <c r="C20" s="122">
        <v>1</v>
      </c>
      <c r="D20" s="122">
        <v>0</v>
      </c>
      <c r="E20" s="122">
        <v>0</v>
      </c>
      <c r="F20" s="122">
        <v>0</v>
      </c>
      <c r="G20" s="122">
        <v>1</v>
      </c>
      <c r="H20" s="124">
        <f>SUM(B20:G20)</f>
        <v>4</v>
      </c>
    </row>
    <row r="21" spans="1:8" ht="26.25" thickBot="1">
      <c r="A21" s="59" t="s">
        <v>179</v>
      </c>
      <c r="B21" s="130">
        <f aca="true" t="shared" si="1" ref="B21:H21">SUM(B16:B20)</f>
        <v>18</v>
      </c>
      <c r="C21" s="130">
        <f t="shared" si="1"/>
        <v>31</v>
      </c>
      <c r="D21" s="130">
        <f t="shared" si="1"/>
        <v>2</v>
      </c>
      <c r="E21" s="130">
        <f t="shared" si="1"/>
        <v>20</v>
      </c>
      <c r="F21" s="130">
        <f t="shared" si="1"/>
        <v>14</v>
      </c>
      <c r="G21" s="130">
        <f t="shared" si="1"/>
        <v>30</v>
      </c>
      <c r="H21" s="130">
        <f t="shared" si="1"/>
        <v>115</v>
      </c>
    </row>
    <row r="22" spans="1:8" s="7" customFormat="1" ht="13.5" thickBot="1">
      <c r="A22" s="252" t="s">
        <v>164</v>
      </c>
      <c r="B22" s="252"/>
      <c r="C22" s="252"/>
      <c r="D22" s="252"/>
      <c r="E22" s="252"/>
      <c r="F22" s="252"/>
      <c r="G22" s="252"/>
      <c r="H22" s="252"/>
    </row>
    <row r="23" spans="1:8" ht="45.75" thickBot="1">
      <c r="A23" s="113" t="s">
        <v>203</v>
      </c>
      <c r="B23" s="111" t="s">
        <v>118</v>
      </c>
      <c r="C23" s="114" t="s">
        <v>119</v>
      </c>
      <c r="D23" s="111" t="s">
        <v>120</v>
      </c>
      <c r="E23" s="114" t="s">
        <v>61</v>
      </c>
      <c r="F23" s="115" t="s">
        <v>60</v>
      </c>
      <c r="G23" s="111" t="s">
        <v>59</v>
      </c>
      <c r="H23" s="117" t="s">
        <v>180</v>
      </c>
    </row>
    <row r="24" spans="1:8" ht="12.75">
      <c r="A24" s="118" t="s">
        <v>204</v>
      </c>
      <c r="B24" s="119">
        <v>4</v>
      </c>
      <c r="C24" s="119">
        <v>30</v>
      </c>
      <c r="D24" s="119">
        <v>2</v>
      </c>
      <c r="E24" s="119">
        <v>19</v>
      </c>
      <c r="F24" s="119">
        <v>22</v>
      </c>
      <c r="G24" s="119">
        <v>29</v>
      </c>
      <c r="H24" s="120">
        <f>SUM(B24:G24)</f>
        <v>106</v>
      </c>
    </row>
    <row r="25" spans="1:8" ht="12.75">
      <c r="A25" s="121" t="s">
        <v>205</v>
      </c>
      <c r="B25" s="122">
        <v>5</v>
      </c>
      <c r="C25" s="122">
        <v>8</v>
      </c>
      <c r="D25" s="122">
        <v>0</v>
      </c>
      <c r="E25" s="122">
        <v>5</v>
      </c>
      <c r="F25" s="122">
        <v>2</v>
      </c>
      <c r="G25" s="122">
        <v>9</v>
      </c>
      <c r="H25" s="124">
        <f>SUM(B25:G25)</f>
        <v>29</v>
      </c>
    </row>
    <row r="26" spans="1:8" ht="12.75">
      <c r="A26" s="121" t="s">
        <v>206</v>
      </c>
      <c r="B26" s="122">
        <v>4</v>
      </c>
      <c r="C26" s="122">
        <v>2</v>
      </c>
      <c r="D26" s="122">
        <v>0</v>
      </c>
      <c r="E26" s="122">
        <v>0</v>
      </c>
      <c r="F26" s="122">
        <v>0</v>
      </c>
      <c r="G26" s="122">
        <v>0</v>
      </c>
      <c r="H26" s="124">
        <f>SUM(B26:G26)</f>
        <v>6</v>
      </c>
    </row>
    <row r="27" spans="1:8" ht="12.75">
      <c r="A27" s="121" t="s">
        <v>207</v>
      </c>
      <c r="B27" s="122">
        <v>2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4">
        <f>SUM(B27:G27)</f>
        <v>2</v>
      </c>
    </row>
    <row r="28" spans="1:8" ht="13.5" thickBot="1">
      <c r="A28" s="121" t="s">
        <v>208</v>
      </c>
      <c r="B28" s="122">
        <v>3</v>
      </c>
      <c r="C28" s="122">
        <v>0</v>
      </c>
      <c r="D28" s="122">
        <v>0</v>
      </c>
      <c r="E28" s="122">
        <v>1</v>
      </c>
      <c r="F28" s="122">
        <v>0</v>
      </c>
      <c r="G28" s="122">
        <v>1</v>
      </c>
      <c r="H28" s="124">
        <f>SUM(B28:G28)</f>
        <v>5</v>
      </c>
    </row>
    <row r="29" spans="1:8" ht="26.25" thickBot="1">
      <c r="A29" s="59" t="s">
        <v>180</v>
      </c>
      <c r="B29" s="130">
        <f aca="true" t="shared" si="2" ref="B29:H29">SUM(B24:B28)</f>
        <v>18</v>
      </c>
      <c r="C29" s="130">
        <f t="shared" si="2"/>
        <v>40</v>
      </c>
      <c r="D29" s="130">
        <f t="shared" si="2"/>
        <v>2</v>
      </c>
      <c r="E29" s="130">
        <f t="shared" si="2"/>
        <v>25</v>
      </c>
      <c r="F29" s="130">
        <f t="shared" si="2"/>
        <v>24</v>
      </c>
      <c r="G29" s="130">
        <f t="shared" si="2"/>
        <v>39</v>
      </c>
      <c r="H29" s="130">
        <f t="shared" si="2"/>
        <v>148</v>
      </c>
    </row>
    <row r="30" spans="1:8" ht="13.5" thickBot="1">
      <c r="A30" s="252" t="s">
        <v>165</v>
      </c>
      <c r="B30" s="252"/>
      <c r="C30" s="252"/>
      <c r="D30" s="252"/>
      <c r="E30" s="252"/>
      <c r="F30" s="252"/>
      <c r="G30" s="252"/>
      <c r="H30" s="252"/>
    </row>
    <row r="31" spans="1:8" ht="45.75" thickBot="1">
      <c r="A31" s="113" t="s">
        <v>203</v>
      </c>
      <c r="B31" s="111" t="s">
        <v>118</v>
      </c>
      <c r="C31" s="114" t="s">
        <v>119</v>
      </c>
      <c r="D31" s="111" t="s">
        <v>120</v>
      </c>
      <c r="E31" s="114" t="s">
        <v>61</v>
      </c>
      <c r="F31" s="115" t="s">
        <v>60</v>
      </c>
      <c r="G31" s="111" t="s">
        <v>59</v>
      </c>
      <c r="H31" s="117" t="s">
        <v>181</v>
      </c>
    </row>
    <row r="32" spans="1:8" ht="12.75">
      <c r="A32" s="118" t="s">
        <v>204</v>
      </c>
      <c r="B32" s="119">
        <v>4</v>
      </c>
      <c r="C32" s="119">
        <v>32</v>
      </c>
      <c r="D32" s="119">
        <v>1</v>
      </c>
      <c r="E32" s="119">
        <v>22</v>
      </c>
      <c r="F32" s="119">
        <v>24</v>
      </c>
      <c r="G32" s="119">
        <v>32</v>
      </c>
      <c r="H32" s="120">
        <f>SUM(B32:G32)</f>
        <v>115</v>
      </c>
    </row>
    <row r="33" spans="1:8" ht="12.75">
      <c r="A33" s="121" t="s">
        <v>205</v>
      </c>
      <c r="B33" s="122">
        <v>7</v>
      </c>
      <c r="C33" s="122">
        <v>8</v>
      </c>
      <c r="D33" s="122">
        <v>1</v>
      </c>
      <c r="E33" s="122">
        <v>4</v>
      </c>
      <c r="F33" s="122">
        <v>2</v>
      </c>
      <c r="G33" s="122">
        <v>8</v>
      </c>
      <c r="H33" s="124">
        <f>SUM(B33:G33)</f>
        <v>30</v>
      </c>
    </row>
    <row r="34" spans="1:8" ht="12.75">
      <c r="A34" s="121" t="s">
        <v>206</v>
      </c>
      <c r="B34" s="122">
        <v>3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  <c r="H34" s="124">
        <f>SUM(B34:G34)</f>
        <v>3</v>
      </c>
    </row>
    <row r="35" spans="1:8" ht="12.75">
      <c r="A35" s="121" t="s">
        <v>207</v>
      </c>
      <c r="B35" s="122">
        <v>1</v>
      </c>
      <c r="C35" s="122">
        <v>1</v>
      </c>
      <c r="D35" s="122">
        <v>0</v>
      </c>
      <c r="E35" s="122">
        <v>0</v>
      </c>
      <c r="F35" s="122">
        <v>0</v>
      </c>
      <c r="G35" s="122">
        <v>0</v>
      </c>
      <c r="H35" s="124">
        <f>SUM(B35:G35)</f>
        <v>2</v>
      </c>
    </row>
    <row r="36" spans="1:8" ht="13.5" thickBot="1">
      <c r="A36" s="121" t="s">
        <v>208</v>
      </c>
      <c r="B36" s="122">
        <v>3</v>
      </c>
      <c r="C36" s="122">
        <v>0</v>
      </c>
      <c r="D36" s="122">
        <v>0</v>
      </c>
      <c r="E36" s="122">
        <v>1</v>
      </c>
      <c r="F36" s="122">
        <v>0</v>
      </c>
      <c r="G36" s="122">
        <v>0</v>
      </c>
      <c r="H36" s="124">
        <f>SUM(B36:G36)</f>
        <v>4</v>
      </c>
    </row>
    <row r="37" spans="1:8" ht="26.25" thickBot="1">
      <c r="A37" s="59" t="s">
        <v>181</v>
      </c>
      <c r="B37" s="130">
        <f aca="true" t="shared" si="3" ref="B37:H37">SUM(B32:B36)</f>
        <v>18</v>
      </c>
      <c r="C37" s="130">
        <f t="shared" si="3"/>
        <v>41</v>
      </c>
      <c r="D37" s="130">
        <f t="shared" si="3"/>
        <v>2</v>
      </c>
      <c r="E37" s="130">
        <f t="shared" si="3"/>
        <v>27</v>
      </c>
      <c r="F37" s="130">
        <f t="shared" si="3"/>
        <v>26</v>
      </c>
      <c r="G37" s="130">
        <f t="shared" si="3"/>
        <v>40</v>
      </c>
      <c r="H37" s="130">
        <f t="shared" si="3"/>
        <v>154</v>
      </c>
    </row>
    <row r="38" spans="1:8" ht="13.5" thickBot="1">
      <c r="A38" s="252" t="s">
        <v>182</v>
      </c>
      <c r="B38" s="252"/>
      <c r="C38" s="252"/>
      <c r="D38" s="252"/>
      <c r="E38" s="252"/>
      <c r="F38" s="252"/>
      <c r="G38" s="252"/>
      <c r="H38" s="252"/>
    </row>
    <row r="39" spans="1:8" ht="45.75" thickBot="1">
      <c r="A39" s="113" t="s">
        <v>203</v>
      </c>
      <c r="B39" s="111" t="s">
        <v>118</v>
      </c>
      <c r="C39" s="114" t="s">
        <v>119</v>
      </c>
      <c r="D39" s="111" t="s">
        <v>120</v>
      </c>
      <c r="E39" s="114" t="s">
        <v>61</v>
      </c>
      <c r="F39" s="115" t="s">
        <v>60</v>
      </c>
      <c r="G39" s="111" t="s">
        <v>59</v>
      </c>
      <c r="H39" s="117" t="s">
        <v>183</v>
      </c>
    </row>
    <row r="40" spans="1:8" ht="12.75">
      <c r="A40" s="118" t="s">
        <v>204</v>
      </c>
      <c r="B40" s="119">
        <v>4</v>
      </c>
      <c r="C40" s="119">
        <v>33</v>
      </c>
      <c r="D40" s="119">
        <v>5</v>
      </c>
      <c r="E40" s="119">
        <v>23</v>
      </c>
      <c r="F40" s="119">
        <v>26</v>
      </c>
      <c r="G40" s="119">
        <v>31</v>
      </c>
      <c r="H40" s="120">
        <f>SUM(B40:G40)</f>
        <v>122</v>
      </c>
    </row>
    <row r="41" spans="1:8" ht="12.75">
      <c r="A41" s="121" t="s">
        <v>205</v>
      </c>
      <c r="B41" s="122">
        <v>7</v>
      </c>
      <c r="C41" s="122">
        <v>7</v>
      </c>
      <c r="D41" s="122">
        <v>1</v>
      </c>
      <c r="E41" s="122">
        <v>3</v>
      </c>
      <c r="F41" s="122">
        <v>1</v>
      </c>
      <c r="G41" s="122">
        <v>9</v>
      </c>
      <c r="H41" s="124">
        <f>SUM(B41:G41)</f>
        <v>28</v>
      </c>
    </row>
    <row r="42" spans="1:8" ht="12.75">
      <c r="A42" s="121" t="s">
        <v>206</v>
      </c>
      <c r="B42" s="122">
        <v>2</v>
      </c>
      <c r="C42" s="122">
        <v>2</v>
      </c>
      <c r="D42" s="122">
        <v>0</v>
      </c>
      <c r="E42" s="122">
        <v>1</v>
      </c>
      <c r="F42" s="122">
        <v>2</v>
      </c>
      <c r="G42" s="122">
        <v>0</v>
      </c>
      <c r="H42" s="124">
        <f>SUM(B42:G42)</f>
        <v>7</v>
      </c>
    </row>
    <row r="43" spans="1:8" ht="12.75">
      <c r="A43" s="121" t="s">
        <v>207</v>
      </c>
      <c r="B43" s="122">
        <v>1</v>
      </c>
      <c r="C43" s="122">
        <v>0</v>
      </c>
      <c r="D43" s="122">
        <v>0</v>
      </c>
      <c r="E43" s="122">
        <v>1</v>
      </c>
      <c r="F43" s="122">
        <v>0</v>
      </c>
      <c r="G43" s="122">
        <v>0</v>
      </c>
      <c r="H43" s="124">
        <f>SUM(B43:G43)</f>
        <v>2</v>
      </c>
    </row>
    <row r="44" spans="1:8" ht="13.5" thickBot="1">
      <c r="A44" s="121" t="s">
        <v>208</v>
      </c>
      <c r="B44" s="122">
        <v>4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4">
        <f>SUM(B44:G44)</f>
        <v>4</v>
      </c>
    </row>
    <row r="45" spans="1:8" ht="26.25" thickBot="1">
      <c r="A45" s="59" t="s">
        <v>183</v>
      </c>
      <c r="B45" s="130">
        <f aca="true" t="shared" si="4" ref="B45:H45">SUM(B40:B44)</f>
        <v>18</v>
      </c>
      <c r="C45" s="130">
        <f t="shared" si="4"/>
        <v>42</v>
      </c>
      <c r="D45" s="130">
        <f t="shared" si="4"/>
        <v>6</v>
      </c>
      <c r="E45" s="130">
        <f t="shared" si="4"/>
        <v>28</v>
      </c>
      <c r="F45" s="130">
        <f t="shared" si="4"/>
        <v>29</v>
      </c>
      <c r="G45" s="130">
        <f t="shared" si="4"/>
        <v>40</v>
      </c>
      <c r="H45" s="130">
        <f t="shared" si="4"/>
        <v>163</v>
      </c>
    </row>
    <row r="46" spans="1:8" ht="13.5" thickBot="1">
      <c r="A46" s="252" t="s">
        <v>167</v>
      </c>
      <c r="B46" s="252"/>
      <c r="C46" s="252"/>
      <c r="D46" s="252"/>
      <c r="E46" s="252"/>
      <c r="F46" s="252"/>
      <c r="G46" s="252"/>
      <c r="H46" s="252"/>
    </row>
    <row r="47" spans="1:8" ht="45.75" thickBot="1">
      <c r="A47" s="113" t="s">
        <v>203</v>
      </c>
      <c r="B47" s="111" t="s">
        <v>118</v>
      </c>
      <c r="C47" s="114" t="s">
        <v>119</v>
      </c>
      <c r="D47" s="111" t="s">
        <v>120</v>
      </c>
      <c r="E47" s="114" t="s">
        <v>61</v>
      </c>
      <c r="F47" s="115" t="s">
        <v>60</v>
      </c>
      <c r="G47" s="111" t="s">
        <v>59</v>
      </c>
      <c r="H47" s="117" t="s">
        <v>184</v>
      </c>
    </row>
    <row r="48" spans="1:8" ht="12.75">
      <c r="A48" s="118" t="s">
        <v>204</v>
      </c>
      <c r="B48" s="119">
        <v>5</v>
      </c>
      <c r="C48" s="119">
        <v>34</v>
      </c>
      <c r="D48" s="119">
        <v>5</v>
      </c>
      <c r="E48" s="119">
        <v>23</v>
      </c>
      <c r="F48" s="119">
        <v>28</v>
      </c>
      <c r="G48" s="119">
        <v>32</v>
      </c>
      <c r="H48" s="120">
        <f>SUM(B48:G48)</f>
        <v>127</v>
      </c>
    </row>
    <row r="49" spans="1:8" ht="12.75">
      <c r="A49" s="121" t="s">
        <v>205</v>
      </c>
      <c r="B49" s="122">
        <v>3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4">
        <f>SUM(B49:G49)</f>
        <v>3</v>
      </c>
    </row>
    <row r="50" spans="1:8" ht="12.75">
      <c r="A50" s="121" t="s">
        <v>206</v>
      </c>
      <c r="B50" s="122">
        <v>2</v>
      </c>
      <c r="C50" s="122">
        <v>0</v>
      </c>
      <c r="D50" s="122">
        <v>0</v>
      </c>
      <c r="E50" s="122">
        <v>1</v>
      </c>
      <c r="F50" s="122">
        <v>0</v>
      </c>
      <c r="G50" s="122">
        <v>0</v>
      </c>
      <c r="H50" s="124">
        <f>SUM(B50:G50)</f>
        <v>3</v>
      </c>
    </row>
    <row r="51" spans="1:8" ht="12.75">
      <c r="A51" s="121" t="s">
        <v>207</v>
      </c>
      <c r="B51" s="122">
        <v>4</v>
      </c>
      <c r="C51" s="122">
        <v>9</v>
      </c>
      <c r="D51" s="122">
        <v>1</v>
      </c>
      <c r="E51" s="122">
        <v>3</v>
      </c>
      <c r="F51" s="122">
        <v>2</v>
      </c>
      <c r="G51" s="122">
        <v>9</v>
      </c>
      <c r="H51" s="124">
        <f>SUM(B51:G51)</f>
        <v>28</v>
      </c>
    </row>
    <row r="52" spans="1:8" ht="13.5" thickBot="1">
      <c r="A52" s="121" t="s">
        <v>208</v>
      </c>
      <c r="B52" s="122">
        <v>4</v>
      </c>
      <c r="C52" s="122">
        <v>1</v>
      </c>
      <c r="D52" s="122">
        <v>0</v>
      </c>
      <c r="E52" s="122">
        <v>1</v>
      </c>
      <c r="F52" s="122">
        <v>0</v>
      </c>
      <c r="G52" s="122">
        <v>0</v>
      </c>
      <c r="H52" s="124">
        <f>SUM(B52:G52)</f>
        <v>6</v>
      </c>
    </row>
    <row r="53" spans="1:8" ht="26.25" thickBot="1">
      <c r="A53" s="59" t="s">
        <v>184</v>
      </c>
      <c r="B53" s="130">
        <f aca="true" t="shared" si="5" ref="B53:H53">SUM(B48:B52)</f>
        <v>18</v>
      </c>
      <c r="C53" s="130">
        <f t="shared" si="5"/>
        <v>44</v>
      </c>
      <c r="D53" s="130">
        <f t="shared" si="5"/>
        <v>6</v>
      </c>
      <c r="E53" s="130">
        <f t="shared" si="5"/>
        <v>28</v>
      </c>
      <c r="F53" s="130">
        <f t="shared" si="5"/>
        <v>30</v>
      </c>
      <c r="G53" s="130">
        <f t="shared" si="5"/>
        <v>41</v>
      </c>
      <c r="H53" s="130">
        <f t="shared" si="5"/>
        <v>167</v>
      </c>
    </row>
    <row r="54" spans="1:8" ht="13.5" thickBot="1">
      <c r="A54" s="252" t="s">
        <v>168</v>
      </c>
      <c r="B54" s="252"/>
      <c r="C54" s="252"/>
      <c r="D54" s="252"/>
      <c r="E54" s="252"/>
      <c r="F54" s="252"/>
      <c r="G54" s="252"/>
      <c r="H54" s="252"/>
    </row>
    <row r="55" spans="1:8" ht="45.75" thickBot="1">
      <c r="A55" s="113" t="s">
        <v>203</v>
      </c>
      <c r="B55" s="111" t="s">
        <v>118</v>
      </c>
      <c r="C55" s="114" t="s">
        <v>119</v>
      </c>
      <c r="D55" s="111" t="s">
        <v>120</v>
      </c>
      <c r="E55" s="114" t="s">
        <v>61</v>
      </c>
      <c r="F55" s="115" t="s">
        <v>60</v>
      </c>
      <c r="G55" s="111" t="s">
        <v>59</v>
      </c>
      <c r="H55" s="117" t="s">
        <v>184</v>
      </c>
    </row>
    <row r="56" spans="1:8" ht="12.75">
      <c r="A56" s="118" t="s">
        <v>204</v>
      </c>
      <c r="B56" s="119">
        <v>7</v>
      </c>
      <c r="C56" s="119">
        <v>36</v>
      </c>
      <c r="D56" s="119">
        <v>6</v>
      </c>
      <c r="E56" s="119">
        <v>24</v>
      </c>
      <c r="F56" s="119">
        <v>29</v>
      </c>
      <c r="G56" s="119">
        <v>33</v>
      </c>
      <c r="H56" s="120">
        <f>SUM(B56:G56)</f>
        <v>135</v>
      </c>
    </row>
    <row r="57" spans="1:8" ht="12.75">
      <c r="A57" s="121" t="s">
        <v>205</v>
      </c>
      <c r="B57" s="122">
        <v>4</v>
      </c>
      <c r="C57" s="122">
        <v>0</v>
      </c>
      <c r="D57" s="122">
        <v>0</v>
      </c>
      <c r="E57" s="122">
        <v>0</v>
      </c>
      <c r="F57" s="122">
        <v>0</v>
      </c>
      <c r="G57" s="122">
        <v>0</v>
      </c>
      <c r="H57" s="124">
        <f>SUM(B57:G57)</f>
        <v>4</v>
      </c>
    </row>
    <row r="58" spans="1:8" ht="12.75">
      <c r="A58" s="121" t="s">
        <v>206</v>
      </c>
      <c r="B58" s="122">
        <v>1</v>
      </c>
      <c r="C58" s="122">
        <v>0</v>
      </c>
      <c r="D58" s="122">
        <v>0</v>
      </c>
      <c r="E58" s="122">
        <v>0</v>
      </c>
      <c r="F58" s="122">
        <v>0</v>
      </c>
      <c r="G58" s="122">
        <v>0</v>
      </c>
      <c r="H58" s="124">
        <f>SUM(B58:G58)</f>
        <v>1</v>
      </c>
    </row>
    <row r="59" spans="1:8" ht="12.75">
      <c r="A59" s="121" t="s">
        <v>207</v>
      </c>
      <c r="B59" s="122">
        <v>6</v>
      </c>
      <c r="C59" s="122">
        <v>7</v>
      </c>
      <c r="D59" s="122">
        <v>0</v>
      </c>
      <c r="E59" s="122">
        <v>4</v>
      </c>
      <c r="F59" s="122">
        <v>2</v>
      </c>
      <c r="G59" s="122">
        <v>8</v>
      </c>
      <c r="H59" s="124">
        <f>SUM(B59:G59)</f>
        <v>27</v>
      </c>
    </row>
    <row r="60" spans="1:8" ht="13.5" thickBot="1">
      <c r="A60" s="121" t="s">
        <v>208</v>
      </c>
      <c r="B60" s="122">
        <v>1</v>
      </c>
      <c r="C60" s="122">
        <v>1</v>
      </c>
      <c r="D60" s="122">
        <v>0</v>
      </c>
      <c r="E60" s="122">
        <v>1</v>
      </c>
      <c r="F60" s="122">
        <v>0</v>
      </c>
      <c r="G60" s="122">
        <v>0</v>
      </c>
      <c r="H60" s="124">
        <f>SUM(B60:G60)</f>
        <v>3</v>
      </c>
    </row>
    <row r="61" spans="1:8" ht="26.25" thickBot="1">
      <c r="A61" s="59" t="s">
        <v>185</v>
      </c>
      <c r="B61" s="130">
        <f aca="true" t="shared" si="6" ref="B61:H61">SUM(B56:B60)</f>
        <v>19</v>
      </c>
      <c r="C61" s="130">
        <f t="shared" si="6"/>
        <v>44</v>
      </c>
      <c r="D61" s="130">
        <f t="shared" si="6"/>
        <v>6</v>
      </c>
      <c r="E61" s="130">
        <f t="shared" si="6"/>
        <v>29</v>
      </c>
      <c r="F61" s="130">
        <f t="shared" si="6"/>
        <v>31</v>
      </c>
      <c r="G61" s="130">
        <f t="shared" si="6"/>
        <v>41</v>
      </c>
      <c r="H61" s="130">
        <f t="shared" si="6"/>
        <v>170</v>
      </c>
    </row>
    <row r="62" spans="1:8" ht="13.5" thickBot="1">
      <c r="A62" s="252" t="s">
        <v>186</v>
      </c>
      <c r="B62" s="252"/>
      <c r="C62" s="252"/>
      <c r="D62" s="252"/>
      <c r="E62" s="252"/>
      <c r="F62" s="252"/>
      <c r="G62" s="252"/>
      <c r="H62" s="252"/>
    </row>
    <row r="63" spans="1:8" ht="45.75" thickBot="1">
      <c r="A63" s="113" t="s">
        <v>203</v>
      </c>
      <c r="B63" s="111" t="s">
        <v>118</v>
      </c>
      <c r="C63" s="114" t="s">
        <v>119</v>
      </c>
      <c r="D63" s="111" t="s">
        <v>120</v>
      </c>
      <c r="E63" s="114" t="s">
        <v>61</v>
      </c>
      <c r="F63" s="115" t="s">
        <v>60</v>
      </c>
      <c r="G63" s="111" t="s">
        <v>59</v>
      </c>
      <c r="H63" s="117" t="s">
        <v>184</v>
      </c>
    </row>
    <row r="64" spans="1:8" ht="12.75">
      <c r="A64" s="118" t="s">
        <v>204</v>
      </c>
      <c r="B64" s="119">
        <v>10</v>
      </c>
      <c r="C64" s="119">
        <v>36</v>
      </c>
      <c r="D64" s="119">
        <v>6</v>
      </c>
      <c r="E64" s="119">
        <v>23</v>
      </c>
      <c r="F64" s="119">
        <v>29</v>
      </c>
      <c r="G64" s="119">
        <v>33</v>
      </c>
      <c r="H64" s="120">
        <f>SUM(B64:G64)</f>
        <v>137</v>
      </c>
    </row>
    <row r="65" spans="1:8" ht="12.75">
      <c r="A65" s="121" t="s">
        <v>205</v>
      </c>
      <c r="B65" s="122">
        <v>4</v>
      </c>
      <c r="C65" s="122">
        <v>0</v>
      </c>
      <c r="D65" s="122">
        <v>0</v>
      </c>
      <c r="E65" s="122">
        <v>0</v>
      </c>
      <c r="F65" s="122">
        <v>0</v>
      </c>
      <c r="G65" s="122">
        <v>0</v>
      </c>
      <c r="H65" s="124">
        <f>SUM(B65:G65)</f>
        <v>4</v>
      </c>
    </row>
    <row r="66" spans="1:8" ht="12.75">
      <c r="A66" s="121" t="s">
        <v>206</v>
      </c>
      <c r="B66" s="122">
        <v>0</v>
      </c>
      <c r="C66" s="122">
        <v>0</v>
      </c>
      <c r="D66" s="122">
        <v>0</v>
      </c>
      <c r="E66" s="122">
        <v>1</v>
      </c>
      <c r="F66" s="122">
        <v>0</v>
      </c>
      <c r="G66" s="122">
        <v>0</v>
      </c>
      <c r="H66" s="124">
        <f>SUM(B66:G66)</f>
        <v>1</v>
      </c>
    </row>
    <row r="67" spans="1:8" ht="12.75">
      <c r="A67" s="121" t="s">
        <v>207</v>
      </c>
      <c r="B67" s="122">
        <v>2</v>
      </c>
      <c r="C67" s="122">
        <v>6</v>
      </c>
      <c r="D67" s="122">
        <v>0</v>
      </c>
      <c r="E67" s="122">
        <v>5</v>
      </c>
      <c r="F67" s="122">
        <v>1</v>
      </c>
      <c r="G67" s="122">
        <v>8</v>
      </c>
      <c r="H67" s="124">
        <f>SUM(B67:G67)</f>
        <v>22</v>
      </c>
    </row>
    <row r="68" spans="1:8" ht="13.5" thickBot="1">
      <c r="A68" s="121" t="s">
        <v>208</v>
      </c>
      <c r="B68" s="122">
        <v>3</v>
      </c>
      <c r="C68" s="122">
        <v>2</v>
      </c>
      <c r="D68" s="122">
        <v>0</v>
      </c>
      <c r="E68" s="122">
        <v>0</v>
      </c>
      <c r="F68" s="122">
        <v>1</v>
      </c>
      <c r="G68" s="122">
        <v>0</v>
      </c>
      <c r="H68" s="124">
        <f>SUM(B68:G68)</f>
        <v>6</v>
      </c>
    </row>
    <row r="69" spans="1:8" ht="25.5" customHeight="1" thickBot="1">
      <c r="A69" s="59" t="s">
        <v>187</v>
      </c>
      <c r="B69" s="130">
        <f aca="true" t="shared" si="7" ref="B69:H69">SUM(B64:B68)</f>
        <v>19</v>
      </c>
      <c r="C69" s="130">
        <f t="shared" si="7"/>
        <v>44</v>
      </c>
      <c r="D69" s="130">
        <f t="shared" si="7"/>
        <v>6</v>
      </c>
      <c r="E69" s="130">
        <f t="shared" si="7"/>
        <v>29</v>
      </c>
      <c r="F69" s="130">
        <f t="shared" si="7"/>
        <v>31</v>
      </c>
      <c r="G69" s="130">
        <f t="shared" si="7"/>
        <v>41</v>
      </c>
      <c r="H69" s="130">
        <f t="shared" si="7"/>
        <v>170</v>
      </c>
    </row>
    <row r="70" spans="1:8" ht="13.5" thickBot="1">
      <c r="A70" s="252" t="s">
        <v>170</v>
      </c>
      <c r="B70" s="252"/>
      <c r="C70" s="252"/>
      <c r="D70" s="252"/>
      <c r="E70" s="252"/>
      <c r="F70" s="252"/>
      <c r="G70" s="252"/>
      <c r="H70" s="252"/>
    </row>
    <row r="71" spans="1:8" ht="45.75" thickBot="1">
      <c r="A71" s="113" t="s">
        <v>203</v>
      </c>
      <c r="B71" s="111" t="s">
        <v>118</v>
      </c>
      <c r="C71" s="114" t="s">
        <v>119</v>
      </c>
      <c r="D71" s="111" t="s">
        <v>120</v>
      </c>
      <c r="E71" s="114" t="s">
        <v>61</v>
      </c>
      <c r="F71" s="115" t="s">
        <v>60</v>
      </c>
      <c r="G71" s="111" t="s">
        <v>59</v>
      </c>
      <c r="H71" s="117" t="s">
        <v>184</v>
      </c>
    </row>
    <row r="72" spans="1:8" ht="12.75">
      <c r="A72" s="118" t="s">
        <v>204</v>
      </c>
      <c r="B72" s="119">
        <v>7</v>
      </c>
      <c r="C72" s="119">
        <v>34</v>
      </c>
      <c r="D72" s="119">
        <v>6</v>
      </c>
      <c r="E72" s="119">
        <v>23</v>
      </c>
      <c r="F72" s="119">
        <v>29</v>
      </c>
      <c r="G72" s="119">
        <v>33</v>
      </c>
      <c r="H72" s="120">
        <f>SUM(B72:G72)</f>
        <v>132</v>
      </c>
    </row>
    <row r="73" spans="1:8" ht="12.75">
      <c r="A73" s="121" t="s">
        <v>205</v>
      </c>
      <c r="B73" s="122">
        <v>4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4">
        <f>SUM(B73:G73)</f>
        <v>4</v>
      </c>
    </row>
    <row r="74" spans="1:8" ht="12.75">
      <c r="A74" s="121" t="s">
        <v>206</v>
      </c>
      <c r="B74" s="122">
        <v>1</v>
      </c>
      <c r="C74" s="122">
        <v>0</v>
      </c>
      <c r="D74" s="122">
        <v>0</v>
      </c>
      <c r="E74" s="122">
        <v>1</v>
      </c>
      <c r="F74" s="122">
        <v>0</v>
      </c>
      <c r="G74" s="122">
        <v>0</v>
      </c>
      <c r="H74" s="124">
        <f>SUM(B74:G74)</f>
        <v>2</v>
      </c>
    </row>
    <row r="75" spans="1:8" ht="12.75">
      <c r="A75" s="121" t="s">
        <v>207</v>
      </c>
      <c r="B75" s="122">
        <v>5</v>
      </c>
      <c r="C75" s="122">
        <v>9</v>
      </c>
      <c r="D75" s="122">
        <v>0</v>
      </c>
      <c r="E75" s="122">
        <v>4</v>
      </c>
      <c r="F75" s="122">
        <v>2</v>
      </c>
      <c r="G75" s="122">
        <v>8</v>
      </c>
      <c r="H75" s="124">
        <f>SUM(B75:G75)</f>
        <v>28</v>
      </c>
    </row>
    <row r="76" spans="1:8" ht="13.5" thickBot="1">
      <c r="A76" s="121" t="s">
        <v>208</v>
      </c>
      <c r="B76" s="122">
        <v>2</v>
      </c>
      <c r="C76" s="122">
        <v>2</v>
      </c>
      <c r="D76" s="122">
        <v>0</v>
      </c>
      <c r="E76" s="122">
        <v>1</v>
      </c>
      <c r="F76" s="122">
        <v>0</v>
      </c>
      <c r="G76" s="122">
        <v>0</v>
      </c>
      <c r="H76" s="124">
        <f>SUM(B76:G76)</f>
        <v>5</v>
      </c>
    </row>
    <row r="77" spans="1:8" ht="25.5" customHeight="1" thickBot="1">
      <c r="A77" s="59" t="s">
        <v>188</v>
      </c>
      <c r="B77" s="130">
        <f aca="true" t="shared" si="8" ref="B77:H77">SUM(B72:B76)</f>
        <v>19</v>
      </c>
      <c r="C77" s="130">
        <f t="shared" si="8"/>
        <v>45</v>
      </c>
      <c r="D77" s="130">
        <f t="shared" si="8"/>
        <v>6</v>
      </c>
      <c r="E77" s="130">
        <f t="shared" si="8"/>
        <v>29</v>
      </c>
      <c r="F77" s="130">
        <f t="shared" si="8"/>
        <v>31</v>
      </c>
      <c r="G77" s="130">
        <f t="shared" si="8"/>
        <v>41</v>
      </c>
      <c r="H77" s="130">
        <f t="shared" si="8"/>
        <v>171</v>
      </c>
    </row>
    <row r="78" spans="1:8" ht="13.5" thickBot="1">
      <c r="A78" s="252" t="s">
        <v>189</v>
      </c>
      <c r="B78" s="252"/>
      <c r="C78" s="252"/>
      <c r="D78" s="252"/>
      <c r="E78" s="252"/>
      <c r="F78" s="252"/>
      <c r="G78" s="252"/>
      <c r="H78" s="252"/>
    </row>
    <row r="79" spans="1:8" ht="45.75" thickBot="1">
      <c r="A79" s="113" t="s">
        <v>203</v>
      </c>
      <c r="B79" s="111" t="s">
        <v>118</v>
      </c>
      <c r="C79" s="114" t="s">
        <v>119</v>
      </c>
      <c r="D79" s="111" t="s">
        <v>120</v>
      </c>
      <c r="E79" s="114" t="s">
        <v>61</v>
      </c>
      <c r="F79" s="115" t="s">
        <v>60</v>
      </c>
      <c r="G79" s="111" t="s">
        <v>59</v>
      </c>
      <c r="H79" s="117" t="s">
        <v>184</v>
      </c>
    </row>
    <row r="80" spans="1:8" ht="12.75">
      <c r="A80" s="118" t="s">
        <v>204</v>
      </c>
      <c r="B80" s="119">
        <v>8</v>
      </c>
      <c r="C80" s="119">
        <v>36</v>
      </c>
      <c r="D80" s="119">
        <v>6</v>
      </c>
      <c r="E80" s="119">
        <v>24</v>
      </c>
      <c r="F80" s="119">
        <v>30</v>
      </c>
      <c r="G80" s="119">
        <v>33</v>
      </c>
      <c r="H80" s="120">
        <f>SUM(B80:G80)</f>
        <v>137</v>
      </c>
    </row>
    <row r="81" spans="1:8" ht="12.75">
      <c r="A81" s="121" t="s">
        <v>205</v>
      </c>
      <c r="B81" s="122">
        <v>4</v>
      </c>
      <c r="C81" s="122">
        <v>0</v>
      </c>
      <c r="D81" s="122">
        <v>0</v>
      </c>
      <c r="E81" s="122">
        <v>1</v>
      </c>
      <c r="F81" s="122">
        <v>0</v>
      </c>
      <c r="G81" s="122">
        <v>0</v>
      </c>
      <c r="H81" s="124">
        <f>SUM(B81:G81)</f>
        <v>5</v>
      </c>
    </row>
    <row r="82" spans="1:8" ht="12.75">
      <c r="A82" s="121" t="s">
        <v>206</v>
      </c>
      <c r="B82" s="122">
        <v>0</v>
      </c>
      <c r="C82" s="122">
        <v>0</v>
      </c>
      <c r="D82" s="122">
        <v>0</v>
      </c>
      <c r="E82" s="122">
        <v>1</v>
      </c>
      <c r="F82" s="122">
        <v>0</v>
      </c>
      <c r="G82" s="122">
        <v>0</v>
      </c>
      <c r="H82" s="124">
        <f>SUM(B82:G82)</f>
        <v>1</v>
      </c>
    </row>
    <row r="83" spans="1:8" ht="12.75">
      <c r="A83" s="121" t="s">
        <v>207</v>
      </c>
      <c r="B83" s="122">
        <v>4</v>
      </c>
      <c r="C83" s="122">
        <v>8</v>
      </c>
      <c r="D83" s="122">
        <v>0</v>
      </c>
      <c r="E83" s="122">
        <v>3</v>
      </c>
      <c r="F83" s="122">
        <v>1</v>
      </c>
      <c r="G83" s="122">
        <v>7</v>
      </c>
      <c r="H83" s="124">
        <f>SUM(B83:G83)</f>
        <v>23</v>
      </c>
    </row>
    <row r="84" spans="1:8" ht="13.5" thickBot="1">
      <c r="A84" s="121" t="s">
        <v>208</v>
      </c>
      <c r="B84" s="122">
        <v>3</v>
      </c>
      <c r="C84" s="122">
        <v>1</v>
      </c>
      <c r="D84" s="122">
        <v>0</v>
      </c>
      <c r="E84" s="122">
        <v>0</v>
      </c>
      <c r="F84" s="122">
        <v>0</v>
      </c>
      <c r="G84" s="122">
        <v>1</v>
      </c>
      <c r="H84" s="124">
        <f>SUM(B84:G84)</f>
        <v>5</v>
      </c>
    </row>
    <row r="85" spans="1:8" ht="26.25" thickBot="1">
      <c r="A85" s="59" t="s">
        <v>190</v>
      </c>
      <c r="B85" s="130">
        <f aca="true" t="shared" si="9" ref="B85:H85">SUM(B80:B84)</f>
        <v>19</v>
      </c>
      <c r="C85" s="130">
        <f t="shared" si="9"/>
        <v>45</v>
      </c>
      <c r="D85" s="130">
        <f t="shared" si="9"/>
        <v>6</v>
      </c>
      <c r="E85" s="130">
        <f t="shared" si="9"/>
        <v>29</v>
      </c>
      <c r="F85" s="130">
        <v>31</v>
      </c>
      <c r="G85" s="130">
        <v>41</v>
      </c>
      <c r="H85" s="130">
        <f t="shared" si="9"/>
        <v>171</v>
      </c>
    </row>
    <row r="86" spans="1:8" ht="13.5" thickBot="1">
      <c r="A86" s="252" t="s">
        <v>171</v>
      </c>
      <c r="B86" s="252"/>
      <c r="C86" s="252"/>
      <c r="D86" s="252"/>
      <c r="E86" s="252"/>
      <c r="F86" s="252"/>
      <c r="G86" s="252"/>
      <c r="H86" s="252"/>
    </row>
    <row r="87" spans="1:8" ht="45.75" thickBot="1">
      <c r="A87" s="113" t="s">
        <v>203</v>
      </c>
      <c r="B87" s="111" t="s">
        <v>118</v>
      </c>
      <c r="C87" s="114" t="s">
        <v>119</v>
      </c>
      <c r="D87" s="111" t="s">
        <v>120</v>
      </c>
      <c r="E87" s="114" t="s">
        <v>61</v>
      </c>
      <c r="F87" s="115" t="s">
        <v>60</v>
      </c>
      <c r="G87" s="111" t="s">
        <v>59</v>
      </c>
      <c r="H87" s="117" t="s">
        <v>184</v>
      </c>
    </row>
    <row r="88" spans="1:8" ht="12.75">
      <c r="A88" s="118" t="s">
        <v>204</v>
      </c>
      <c r="B88" s="119">
        <v>6</v>
      </c>
      <c r="C88" s="119">
        <v>36</v>
      </c>
      <c r="D88" s="119">
        <v>7</v>
      </c>
      <c r="E88" s="119">
        <v>22</v>
      </c>
      <c r="F88" s="119">
        <v>30</v>
      </c>
      <c r="G88" s="119">
        <v>34</v>
      </c>
      <c r="H88" s="120">
        <f>SUM(B88:G88)</f>
        <v>135</v>
      </c>
    </row>
    <row r="89" spans="1:8" ht="12.75">
      <c r="A89" s="121" t="s">
        <v>205</v>
      </c>
      <c r="B89" s="122">
        <v>4</v>
      </c>
      <c r="C89" s="122">
        <v>0</v>
      </c>
      <c r="D89" s="122">
        <v>0</v>
      </c>
      <c r="E89" s="122">
        <v>0</v>
      </c>
      <c r="F89" s="122">
        <v>0</v>
      </c>
      <c r="G89" s="122">
        <v>0</v>
      </c>
      <c r="H89" s="124">
        <f>SUM(B89:G89)</f>
        <v>4</v>
      </c>
    </row>
    <row r="90" spans="1:8" ht="12.75">
      <c r="A90" s="121" t="s">
        <v>206</v>
      </c>
      <c r="B90" s="122">
        <v>0</v>
      </c>
      <c r="C90" s="122">
        <v>0</v>
      </c>
      <c r="D90" s="122">
        <v>0</v>
      </c>
      <c r="E90" s="122">
        <v>2</v>
      </c>
      <c r="F90" s="122">
        <v>0</v>
      </c>
      <c r="G90" s="122">
        <v>0</v>
      </c>
      <c r="H90" s="124">
        <f>SUM(B90:G90)</f>
        <v>2</v>
      </c>
    </row>
    <row r="91" spans="1:8" ht="12.75">
      <c r="A91" s="121" t="s">
        <v>207</v>
      </c>
      <c r="B91" s="122">
        <v>6</v>
      </c>
      <c r="C91" s="122">
        <v>8</v>
      </c>
      <c r="D91" s="122">
        <v>0</v>
      </c>
      <c r="E91" s="122">
        <v>4</v>
      </c>
      <c r="F91" s="122">
        <v>2</v>
      </c>
      <c r="G91" s="122">
        <v>7</v>
      </c>
      <c r="H91" s="124">
        <f>SUM(B91:G91)</f>
        <v>27</v>
      </c>
    </row>
    <row r="92" spans="1:8" ht="13.5" thickBot="1">
      <c r="A92" s="121" t="s">
        <v>208</v>
      </c>
      <c r="B92" s="122">
        <v>3</v>
      </c>
      <c r="C92" s="122">
        <v>1</v>
      </c>
      <c r="D92" s="122">
        <v>0</v>
      </c>
      <c r="E92" s="122">
        <v>1</v>
      </c>
      <c r="F92" s="122">
        <v>0</v>
      </c>
      <c r="G92" s="122">
        <v>0</v>
      </c>
      <c r="H92" s="124">
        <f>SUM(B92:G92)</f>
        <v>5</v>
      </c>
    </row>
    <row r="93" spans="1:8" ht="39" thickBot="1">
      <c r="A93" s="59" t="s">
        <v>191</v>
      </c>
      <c r="B93" s="130">
        <f aca="true" t="shared" si="10" ref="B93:H93">SUM(B88:B92)</f>
        <v>19</v>
      </c>
      <c r="C93" s="130">
        <f t="shared" si="10"/>
        <v>45</v>
      </c>
      <c r="D93" s="130">
        <f t="shared" si="10"/>
        <v>7</v>
      </c>
      <c r="E93" s="130">
        <f t="shared" si="10"/>
        <v>29</v>
      </c>
      <c r="F93" s="130">
        <f t="shared" si="10"/>
        <v>32</v>
      </c>
      <c r="G93" s="130">
        <v>41</v>
      </c>
      <c r="H93" s="130">
        <f t="shared" si="10"/>
        <v>173</v>
      </c>
    </row>
    <row r="94" spans="1:8" ht="13.5" thickBot="1">
      <c r="A94" s="252" t="s">
        <v>172</v>
      </c>
      <c r="B94" s="252"/>
      <c r="C94" s="252"/>
      <c r="D94" s="252"/>
      <c r="E94" s="252"/>
      <c r="F94" s="252"/>
      <c r="G94" s="252"/>
      <c r="H94" s="252"/>
    </row>
    <row r="95" spans="1:8" ht="45.75" thickBot="1">
      <c r="A95" s="113" t="s">
        <v>203</v>
      </c>
      <c r="B95" s="111" t="s">
        <v>118</v>
      </c>
      <c r="C95" s="114" t="s">
        <v>119</v>
      </c>
      <c r="D95" s="111" t="s">
        <v>120</v>
      </c>
      <c r="E95" s="114" t="s">
        <v>61</v>
      </c>
      <c r="F95" s="115" t="s">
        <v>60</v>
      </c>
      <c r="G95" s="111" t="s">
        <v>59</v>
      </c>
      <c r="H95" s="117" t="s">
        <v>184</v>
      </c>
    </row>
    <row r="96" spans="1:8" ht="12.75">
      <c r="A96" s="118" t="s">
        <v>204</v>
      </c>
      <c r="B96" s="119">
        <v>6</v>
      </c>
      <c r="C96" s="119">
        <v>34</v>
      </c>
      <c r="D96" s="119">
        <v>7</v>
      </c>
      <c r="E96" s="119">
        <v>24</v>
      </c>
      <c r="F96" s="119">
        <v>30</v>
      </c>
      <c r="G96" s="119">
        <v>33</v>
      </c>
      <c r="H96" s="120">
        <f>SUM(B96:G96)</f>
        <v>134</v>
      </c>
    </row>
    <row r="97" spans="1:8" ht="12.75">
      <c r="A97" s="121" t="s">
        <v>205</v>
      </c>
      <c r="B97" s="122">
        <v>4</v>
      </c>
      <c r="C97" s="122">
        <v>0</v>
      </c>
      <c r="D97" s="122">
        <v>0</v>
      </c>
      <c r="E97" s="122">
        <v>0</v>
      </c>
      <c r="F97" s="122">
        <v>0</v>
      </c>
      <c r="G97" s="122">
        <v>0</v>
      </c>
      <c r="H97" s="124">
        <f>SUM(B97:G97)</f>
        <v>4</v>
      </c>
    </row>
    <row r="98" spans="1:8" ht="12.75">
      <c r="A98" s="121" t="s">
        <v>206</v>
      </c>
      <c r="B98" s="122">
        <v>1</v>
      </c>
      <c r="C98" s="122">
        <v>0</v>
      </c>
      <c r="D98" s="122">
        <v>0</v>
      </c>
      <c r="E98" s="122">
        <v>1</v>
      </c>
      <c r="F98" s="122">
        <v>0</v>
      </c>
      <c r="G98" s="122">
        <v>0</v>
      </c>
      <c r="H98" s="124">
        <f>SUM(B98:G98)</f>
        <v>2</v>
      </c>
    </row>
    <row r="99" spans="1:8" ht="12.75">
      <c r="A99" s="121" t="s">
        <v>207</v>
      </c>
      <c r="B99" s="122">
        <v>5</v>
      </c>
      <c r="C99" s="122">
        <v>10</v>
      </c>
      <c r="D99" s="122">
        <v>0</v>
      </c>
      <c r="E99" s="122">
        <v>3</v>
      </c>
      <c r="F99" s="122">
        <v>2</v>
      </c>
      <c r="G99" s="122">
        <v>7</v>
      </c>
      <c r="H99" s="124">
        <f>SUM(B99:G99)</f>
        <v>27</v>
      </c>
    </row>
    <row r="100" spans="1:8" ht="13.5" thickBot="1">
      <c r="A100" s="121" t="s">
        <v>208</v>
      </c>
      <c r="B100" s="122">
        <v>3</v>
      </c>
      <c r="C100" s="122">
        <v>1</v>
      </c>
      <c r="D100" s="122">
        <v>0</v>
      </c>
      <c r="E100" s="122">
        <v>1</v>
      </c>
      <c r="F100" s="122">
        <v>0</v>
      </c>
      <c r="G100" s="122">
        <v>1</v>
      </c>
      <c r="H100" s="124">
        <f>SUM(B100:G100)</f>
        <v>6</v>
      </c>
    </row>
    <row r="101" spans="1:8" ht="26.25" thickBot="1">
      <c r="A101" s="59" t="s">
        <v>192</v>
      </c>
      <c r="B101" s="130">
        <f aca="true" t="shared" si="11" ref="B101:H101">SUM(B96:B100)</f>
        <v>19</v>
      </c>
      <c r="C101" s="130">
        <f t="shared" si="11"/>
        <v>45</v>
      </c>
      <c r="D101" s="130">
        <f t="shared" si="11"/>
        <v>7</v>
      </c>
      <c r="E101" s="130">
        <f t="shared" si="11"/>
        <v>29</v>
      </c>
      <c r="F101" s="130">
        <f t="shared" si="11"/>
        <v>32</v>
      </c>
      <c r="G101" s="130">
        <f t="shared" si="11"/>
        <v>41</v>
      </c>
      <c r="H101" s="130">
        <f t="shared" si="11"/>
        <v>173</v>
      </c>
    </row>
    <row r="102" spans="1:8" ht="13.5" thickBot="1">
      <c r="A102" s="252">
        <v>2012</v>
      </c>
      <c r="B102" s="252"/>
      <c r="C102" s="252"/>
      <c r="D102" s="252"/>
      <c r="E102" s="252"/>
      <c r="F102" s="252"/>
      <c r="G102" s="252"/>
      <c r="H102" s="252"/>
    </row>
    <row r="103" spans="1:8" ht="45.75" thickBot="1">
      <c r="A103" s="113" t="s">
        <v>203</v>
      </c>
      <c r="B103" s="111" t="s">
        <v>118</v>
      </c>
      <c r="C103" s="114" t="s">
        <v>119</v>
      </c>
      <c r="D103" s="111" t="s">
        <v>120</v>
      </c>
      <c r="E103" s="114" t="s">
        <v>61</v>
      </c>
      <c r="F103" s="115" t="s">
        <v>60</v>
      </c>
      <c r="G103" s="111" t="s">
        <v>59</v>
      </c>
      <c r="H103" s="117" t="s">
        <v>184</v>
      </c>
    </row>
    <row r="104" spans="1:8" ht="12.75">
      <c r="A104" s="118" t="s">
        <v>204</v>
      </c>
      <c r="B104" s="120">
        <f aca="true" t="shared" si="12" ref="B104:G108">B8+B16+B24+B32+B40+B48+B56+B64+B72+B80+B88+B96</f>
        <v>72</v>
      </c>
      <c r="C104" s="120">
        <f t="shared" si="12"/>
        <v>384</v>
      </c>
      <c r="D104" s="120">
        <f t="shared" si="12"/>
        <v>53</v>
      </c>
      <c r="E104" s="120">
        <f t="shared" si="12"/>
        <v>256</v>
      </c>
      <c r="F104" s="120">
        <f t="shared" si="12"/>
        <v>303</v>
      </c>
      <c r="G104" s="120">
        <f t="shared" si="12"/>
        <v>370</v>
      </c>
      <c r="H104" s="120">
        <f>SUM(B104:G104)</f>
        <v>1438</v>
      </c>
    </row>
    <row r="105" spans="1:8" ht="12.75">
      <c r="A105" s="121" t="s">
        <v>205</v>
      </c>
      <c r="B105" s="124">
        <f t="shared" si="12"/>
        <v>61</v>
      </c>
      <c r="C105" s="124">
        <f t="shared" si="12"/>
        <v>39</v>
      </c>
      <c r="D105" s="124">
        <f t="shared" si="12"/>
        <v>4</v>
      </c>
      <c r="E105" s="124">
        <f t="shared" si="12"/>
        <v>23</v>
      </c>
      <c r="F105" s="124">
        <f t="shared" si="12"/>
        <v>7</v>
      </c>
      <c r="G105" s="124">
        <f t="shared" si="12"/>
        <v>40</v>
      </c>
      <c r="H105" s="124">
        <f>SUM(B105:G105)</f>
        <v>174</v>
      </c>
    </row>
    <row r="106" spans="1:8" ht="12.75">
      <c r="A106" s="121" t="s">
        <v>206</v>
      </c>
      <c r="B106" s="124">
        <f t="shared" si="12"/>
        <v>16</v>
      </c>
      <c r="C106" s="124">
        <f t="shared" si="12"/>
        <v>7</v>
      </c>
      <c r="D106" s="124">
        <f t="shared" si="12"/>
        <v>0</v>
      </c>
      <c r="E106" s="124">
        <f t="shared" si="12"/>
        <v>8</v>
      </c>
      <c r="F106" s="124">
        <f t="shared" si="12"/>
        <v>3</v>
      </c>
      <c r="G106" s="124">
        <f t="shared" si="12"/>
        <v>2</v>
      </c>
      <c r="H106" s="124">
        <f>SUM(B106:G106)</f>
        <v>36</v>
      </c>
    </row>
    <row r="107" spans="1:8" ht="12.75">
      <c r="A107" s="121" t="s">
        <v>207</v>
      </c>
      <c r="B107" s="124">
        <f t="shared" si="12"/>
        <v>40</v>
      </c>
      <c r="C107" s="124">
        <f t="shared" si="12"/>
        <v>58</v>
      </c>
      <c r="D107" s="124">
        <f t="shared" si="12"/>
        <v>1</v>
      </c>
      <c r="E107" s="124">
        <f t="shared" si="12"/>
        <v>28</v>
      </c>
      <c r="F107" s="124">
        <f t="shared" si="12"/>
        <v>12</v>
      </c>
      <c r="G107" s="124">
        <f t="shared" si="12"/>
        <v>54</v>
      </c>
      <c r="H107" s="124">
        <f>SUM(B107:G107)</f>
        <v>193</v>
      </c>
    </row>
    <row r="108" spans="1:8" ht="13.5" thickBot="1">
      <c r="A108" s="121" t="s">
        <v>208</v>
      </c>
      <c r="B108" s="124">
        <f t="shared" si="12"/>
        <v>33</v>
      </c>
      <c r="C108" s="124">
        <f t="shared" si="12"/>
        <v>11</v>
      </c>
      <c r="D108" s="124">
        <f t="shared" si="12"/>
        <v>0</v>
      </c>
      <c r="E108" s="124">
        <f t="shared" si="12"/>
        <v>8</v>
      </c>
      <c r="F108" s="124">
        <f t="shared" si="12"/>
        <v>1</v>
      </c>
      <c r="G108" s="124">
        <f t="shared" si="12"/>
        <v>5</v>
      </c>
      <c r="H108" s="124">
        <f>SUM(B108:G108)</f>
        <v>58</v>
      </c>
    </row>
    <row r="109" spans="1:8" ht="13.5" thickBot="1">
      <c r="A109" s="59" t="s">
        <v>193</v>
      </c>
      <c r="B109" s="130">
        <f aca="true" t="shared" si="13" ref="B109:H109">SUM(B104:B108)</f>
        <v>222</v>
      </c>
      <c r="C109" s="130">
        <f t="shared" si="13"/>
        <v>499</v>
      </c>
      <c r="D109" s="130">
        <f t="shared" si="13"/>
        <v>58</v>
      </c>
      <c r="E109" s="130">
        <f t="shared" si="13"/>
        <v>323</v>
      </c>
      <c r="F109" s="130">
        <f t="shared" si="13"/>
        <v>326</v>
      </c>
      <c r="G109" s="130">
        <f t="shared" si="13"/>
        <v>471</v>
      </c>
      <c r="H109" s="130">
        <f t="shared" si="13"/>
        <v>1899</v>
      </c>
    </row>
  </sheetData>
  <sheetProtection/>
  <mergeCells count="14">
    <mergeCell ref="A5:H5"/>
    <mergeCell ref="A6:H6"/>
    <mergeCell ref="A14:H14"/>
    <mergeCell ref="A22:H22"/>
    <mergeCell ref="A30:H30"/>
    <mergeCell ref="A38:H38"/>
    <mergeCell ref="A94:H94"/>
    <mergeCell ref="A102:H102"/>
    <mergeCell ref="A46:H46"/>
    <mergeCell ref="A54:H54"/>
    <mergeCell ref="A62:H62"/>
    <mergeCell ref="A70:H70"/>
    <mergeCell ref="A78:H78"/>
    <mergeCell ref="A86:H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2010-01-25T19:53:52Z</cp:lastPrinted>
  <dcterms:created xsi:type="dcterms:W3CDTF">2006-02-24T09:38:25Z</dcterms:created>
  <dcterms:modified xsi:type="dcterms:W3CDTF">2013-12-16T10:43:27Z</dcterms:modified>
  <cp:category/>
  <cp:version/>
  <cp:contentType/>
  <cp:contentStatus/>
</cp:coreProperties>
</file>