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10605" windowHeight="6660" tabRatio="601" activeTab="0"/>
  </bookViews>
  <sheets>
    <sheet name="PART VI" sheetId="1" r:id="rId1"/>
    <sheet name="15." sheetId="2" r:id="rId2"/>
    <sheet name="15.1" sheetId="3" r:id="rId3"/>
    <sheet name="15.2" sheetId="4" r:id="rId4"/>
    <sheet name="15.3" sheetId="5" r:id="rId5"/>
    <sheet name="15.4" sheetId="6" r:id="rId6"/>
    <sheet name="15.5" sheetId="7" r:id="rId7"/>
    <sheet name="15.6" sheetId="8" r:id="rId8"/>
    <sheet name="15.7" sheetId="9" r:id="rId9"/>
    <sheet name="15.8-9" sheetId="10" r:id="rId10"/>
    <sheet name="15.10" sheetId="11" r:id="rId11"/>
    <sheet name="15.11" sheetId="12" r:id="rId12"/>
    <sheet name="15.12-13-14-15" sheetId="13" r:id="rId13"/>
    <sheet name="15.16" sheetId="14" r:id="rId14"/>
    <sheet name="15.17-18" sheetId="15" r:id="rId15"/>
    <sheet name="15.19-21" sheetId="16" r:id="rId16"/>
    <sheet name="15.22" sheetId="17" r:id="rId17"/>
    <sheet name="15.23" sheetId="18" r:id="rId18"/>
    <sheet name="15.24" sheetId="19" r:id="rId19"/>
    <sheet name="15.25" sheetId="20" r:id="rId20"/>
    <sheet name="15.26-28" sheetId="21" r:id="rId21"/>
    <sheet name="15.29" sheetId="22" r:id="rId22"/>
    <sheet name="15.30" sheetId="23" r:id="rId23"/>
  </sheets>
  <definedNames>
    <definedName name="_xlnm.Print_Area" localSheetId="15">'15.19-21'!#REF!</definedName>
  </definedNames>
  <calcPr fullCalcOnLoad="1"/>
</workbook>
</file>

<file path=xl/sharedStrings.xml><?xml version="1.0" encoding="utf-8"?>
<sst xmlns="http://schemas.openxmlformats.org/spreadsheetml/2006/main" count="766" uniqueCount="337">
  <si>
    <t>USD</t>
  </si>
  <si>
    <t>2005-2004</t>
  </si>
  <si>
    <t>2006-2005</t>
  </si>
  <si>
    <t>2006-2007</t>
  </si>
  <si>
    <t>&lt; 5000,000</t>
  </si>
  <si>
    <t>5000,000 - 25,000,000</t>
  </si>
  <si>
    <t>25,000,000 - 100,000,000</t>
  </si>
  <si>
    <t>100,000,000 - 500,000,000</t>
  </si>
  <si>
    <t>500,000,000 - 1,000,000,000</t>
  </si>
  <si>
    <t>1,000,000,000 - 5,000,000,000</t>
  </si>
  <si>
    <t>5,000,000,000 - 10,000,000,000</t>
  </si>
  <si>
    <t>&gt; 10,000,000,000</t>
  </si>
  <si>
    <t>March</t>
  </si>
  <si>
    <t>April</t>
  </si>
  <si>
    <t>May</t>
  </si>
  <si>
    <t>June</t>
  </si>
  <si>
    <t>July</t>
  </si>
  <si>
    <t>December</t>
  </si>
  <si>
    <t>Tier I</t>
  </si>
  <si>
    <t>Tier II</t>
  </si>
  <si>
    <t>BDL 45-days CDs Rate</t>
  </si>
  <si>
    <t>BDL 60-days CDs Rate</t>
  </si>
  <si>
    <t>Foreign assets</t>
  </si>
  <si>
    <t>Gold</t>
  </si>
  <si>
    <t>Foreign currencies</t>
  </si>
  <si>
    <t>Claims on the private sector</t>
  </si>
  <si>
    <t>Loans to banks</t>
  </si>
  <si>
    <t>Total liabilities</t>
  </si>
  <si>
    <t>Loans to specialized financial corporations</t>
  </si>
  <si>
    <t>Claims on public sector</t>
  </si>
  <si>
    <t>Loans to the government</t>
  </si>
  <si>
    <t>Loans to non  financial public institutions</t>
  </si>
  <si>
    <t>Fixed assets</t>
  </si>
  <si>
    <t>Unclassified asstes</t>
  </si>
  <si>
    <t>Total assets</t>
  </si>
  <si>
    <t>Currency in circulation outside BDL</t>
  </si>
  <si>
    <t>Deposits of Banks</t>
  </si>
  <si>
    <t>Deposits of Financial Corporations</t>
  </si>
  <si>
    <t>Liabilities to the private sector</t>
  </si>
  <si>
    <t>Public sector accounts</t>
  </si>
  <si>
    <t>Valuation adjustment</t>
  </si>
  <si>
    <t>Securities other than shares</t>
  </si>
  <si>
    <t>Foreign liabilities</t>
  </si>
  <si>
    <t>Special long term liabilities</t>
  </si>
  <si>
    <t>Capital accounts</t>
  </si>
  <si>
    <t>Unclassified liabilities</t>
  </si>
  <si>
    <t>Securities portfolio</t>
  </si>
  <si>
    <t>Source : Central Bank of Lebanon</t>
  </si>
  <si>
    <t>Reserves</t>
  </si>
  <si>
    <t>Vault Cash</t>
  </si>
  <si>
    <t>Deposits with Central Bank</t>
  </si>
  <si>
    <t xml:space="preserve"> Claims on resident private sector</t>
  </si>
  <si>
    <t>In LBP</t>
  </si>
  <si>
    <t>In foreign currencies</t>
  </si>
  <si>
    <t>Treasury bills in LBP</t>
  </si>
  <si>
    <t>Bonds</t>
  </si>
  <si>
    <t>Non resident financial sector deposits</t>
  </si>
  <si>
    <t>Non resident private sector deposits</t>
  </si>
  <si>
    <t>Sight deposits of public administration</t>
  </si>
  <si>
    <t>Term deposits of public administration</t>
  </si>
  <si>
    <t>Other deposits</t>
  </si>
  <si>
    <t>Treasury bills in USD</t>
  </si>
  <si>
    <t>Other claims</t>
  </si>
  <si>
    <t>Claims on the non resident private sector</t>
  </si>
  <si>
    <t>Claims on the non resident financial sector</t>
  </si>
  <si>
    <t>Other foreign assets</t>
  </si>
  <si>
    <t>Unclassified assets</t>
  </si>
  <si>
    <t>Resident private sector deposits</t>
  </si>
  <si>
    <t>Deposits in LBP</t>
  </si>
  <si>
    <t>Deposits in foreign currencies</t>
  </si>
  <si>
    <t>Public sector deposits</t>
  </si>
  <si>
    <t>Source: Central Bank of Lebanon</t>
  </si>
  <si>
    <t>Money</t>
  </si>
  <si>
    <t>Currency in Circulation</t>
  </si>
  <si>
    <t>Demand Deposits in LBP</t>
  </si>
  <si>
    <t>Quasi-money</t>
  </si>
  <si>
    <t>Other deposits in LBP</t>
  </si>
  <si>
    <t>Other deposits in foreign currencies</t>
  </si>
  <si>
    <t>Treasury bills held by non banking sector</t>
  </si>
  <si>
    <t>M1</t>
  </si>
  <si>
    <t>M2</t>
  </si>
  <si>
    <t>M3</t>
  </si>
  <si>
    <t>M3 + Treasury bills</t>
  </si>
  <si>
    <t>Foreign assets - Net</t>
  </si>
  <si>
    <t>Foreign exchange</t>
  </si>
  <si>
    <t>Net claims on public sector</t>
  </si>
  <si>
    <t>Net claims on the public sector</t>
  </si>
  <si>
    <t>Valuation adjustments</t>
  </si>
  <si>
    <t>Other items net</t>
  </si>
  <si>
    <t>Total</t>
  </si>
  <si>
    <t>Table made by CAS</t>
  </si>
  <si>
    <t>Total 2009</t>
  </si>
  <si>
    <t>Distribution by agency</t>
  </si>
  <si>
    <t>Beirut</t>
  </si>
  <si>
    <t>Jounieh</t>
  </si>
  <si>
    <t>Tripoli</t>
  </si>
  <si>
    <t>Saida</t>
  </si>
  <si>
    <t>Zahleh</t>
  </si>
  <si>
    <t>Sour</t>
  </si>
  <si>
    <t>Nabatieh</t>
  </si>
  <si>
    <t>Billion LBP</t>
  </si>
  <si>
    <t>Thousands of clearings in USD</t>
  </si>
  <si>
    <t>Million USD</t>
  </si>
  <si>
    <t>Thousands of clearings in euros</t>
  </si>
  <si>
    <t>Million euros</t>
  </si>
  <si>
    <t>Million Sterlings</t>
  </si>
  <si>
    <t>Issue</t>
  </si>
  <si>
    <t>Reimbursment</t>
  </si>
  <si>
    <t>In circulation at the end of the period</t>
  </si>
  <si>
    <t xml:space="preserve"> 3 months</t>
  </si>
  <si>
    <t>6 months</t>
  </si>
  <si>
    <t>By pay-day</t>
  </si>
  <si>
    <t>12 months</t>
  </si>
  <si>
    <t>24 months</t>
  </si>
  <si>
    <t>Over 3 years</t>
  </si>
  <si>
    <t>Central Bank of Lebanon</t>
  </si>
  <si>
    <t>By subscriber</t>
  </si>
  <si>
    <t>Banks</t>
  </si>
  <si>
    <t>In billion LBP</t>
  </si>
  <si>
    <t>In % of total</t>
  </si>
  <si>
    <t>Financial Institutions</t>
  </si>
  <si>
    <t>Public administrations</t>
  </si>
  <si>
    <t>Public</t>
  </si>
  <si>
    <t>3 months</t>
  </si>
  <si>
    <t>5 years</t>
  </si>
  <si>
    <t>Nominal rate</t>
  </si>
  <si>
    <t>Effective ratex</t>
  </si>
  <si>
    <t>Coupon rate</t>
  </si>
  <si>
    <t>36 months</t>
  </si>
  <si>
    <t>Repo rates</t>
  </si>
  <si>
    <t>US Dollar</t>
  </si>
  <si>
    <t>Euro</t>
  </si>
  <si>
    <t>Sterling Pound</t>
  </si>
  <si>
    <t>Canadian Dollar</t>
  </si>
  <si>
    <t>Japanese Yen</t>
  </si>
  <si>
    <t>Swiss Franc</t>
  </si>
  <si>
    <t>Saudi Rial</t>
  </si>
  <si>
    <t>Egyptian Pound</t>
  </si>
  <si>
    <t>Emirates Dirham</t>
  </si>
  <si>
    <t>Special Drawing Rights</t>
  </si>
  <si>
    <t>Silver</t>
  </si>
  <si>
    <t>Deposits of residents in LBP</t>
  </si>
  <si>
    <t>Deposits of residents in foreign currencies</t>
  </si>
  <si>
    <t>Non Residents' Deposits</t>
  </si>
  <si>
    <t>Deposits of non residents in LBP</t>
  </si>
  <si>
    <t>Deposits of non residents in foreign currencies</t>
  </si>
  <si>
    <t>Total deposits in LBP</t>
  </si>
  <si>
    <t>Total deposits in foreign currencies</t>
  </si>
  <si>
    <t>Dollarization rate of private sector deposists</t>
  </si>
  <si>
    <t>Demands</t>
  </si>
  <si>
    <t>Discount &amp; Loans</t>
  </si>
  <si>
    <t>Checking &amp; current accounts</t>
  </si>
  <si>
    <t>Savings at call</t>
  </si>
  <si>
    <t>Term savings and deposits</t>
  </si>
  <si>
    <t>Average rate on deposits</t>
  </si>
  <si>
    <t>Documentary L/Cs</t>
  </si>
  <si>
    <t>Opened credits</t>
  </si>
  <si>
    <t>Utilized Credits</t>
  </si>
  <si>
    <t>Oustanding credits at the end of period</t>
  </si>
  <si>
    <t>Inward bills</t>
  </si>
  <si>
    <t>Outward bills</t>
  </si>
  <si>
    <t>Oustanding bills at the end of period</t>
  </si>
  <si>
    <t>Bills for collection</t>
  </si>
  <si>
    <t>Imports</t>
  </si>
  <si>
    <t>Exports</t>
  </si>
  <si>
    <t>Beirut &amp; suburbs</t>
  </si>
  <si>
    <t>Mount Lebanon</t>
  </si>
  <si>
    <t>North Lebanon</t>
  </si>
  <si>
    <t>South Lebanon</t>
  </si>
  <si>
    <t>Nabatiyeh</t>
  </si>
  <si>
    <t>Bekaa</t>
  </si>
  <si>
    <t>Lebanon</t>
  </si>
  <si>
    <t>Number of contracts signed with merchants</t>
  </si>
  <si>
    <t>Number of manual machines</t>
  </si>
  <si>
    <t>Number of electronic machines</t>
  </si>
  <si>
    <t>Share of LBP payments out of total payments in LBP &amp; USD</t>
  </si>
  <si>
    <t>Share of LBP withdraws out of total drawings in LBP &amp; USD</t>
  </si>
  <si>
    <t>Resident cardholders</t>
  </si>
  <si>
    <t>Non resident cardholders</t>
  </si>
  <si>
    <t>POS Purchases inside Lebanon by Residents</t>
  </si>
  <si>
    <t>POS Purchases inside Lebanon by Non-Residents</t>
  </si>
  <si>
    <t>POS Purchases &amp; ATM Cash Withdraw- Outside Lebanon by Residents</t>
  </si>
  <si>
    <t>ATM Cash Withdrawals inside Lebanon by Residents</t>
  </si>
  <si>
    <t>ATM Cash Withdrawals inside Lebanon by Non-Residents</t>
  </si>
  <si>
    <t>Trade and services</t>
  </si>
  <si>
    <t>Percentage</t>
  </si>
  <si>
    <t>Construction and transactions</t>
  </si>
  <si>
    <t>Industry</t>
  </si>
  <si>
    <t>Personal loans</t>
  </si>
  <si>
    <t>Financial Intermediation</t>
  </si>
  <si>
    <t>Agriculture</t>
  </si>
  <si>
    <t>Other sectors</t>
  </si>
  <si>
    <t>Commercial bank</t>
  </si>
  <si>
    <t xml:space="preserve"> Investment bank</t>
  </si>
  <si>
    <t>Source : Association des Banques du Liban</t>
  </si>
  <si>
    <t>Sources:  Central Bank of ebanon and Association des Banques au Liban</t>
  </si>
  <si>
    <t>Number by type of bank</t>
  </si>
  <si>
    <t>Number of agencies of commercial banks</t>
  </si>
  <si>
    <t>Beirut and its suburbs</t>
  </si>
  <si>
    <t>Mount-Lebanon</t>
  </si>
  <si>
    <t>Expenditures</t>
  </si>
  <si>
    <t>Paid interests</t>
  </si>
  <si>
    <t>Net provisions</t>
  </si>
  <si>
    <t>Received interests</t>
  </si>
  <si>
    <t>Other revenues</t>
  </si>
  <si>
    <t>Net profits</t>
  </si>
  <si>
    <t>Income tax</t>
  </si>
  <si>
    <t>Staff expenses</t>
  </si>
  <si>
    <t>General operating expenses</t>
  </si>
  <si>
    <t>Products</t>
  </si>
  <si>
    <t>2007-2008</t>
  </si>
  <si>
    <t>2008-2009</t>
  </si>
  <si>
    <t>Economic sector</t>
  </si>
  <si>
    <t>Construction</t>
  </si>
  <si>
    <t>Financial intermediation</t>
  </si>
  <si>
    <t>Others</t>
  </si>
  <si>
    <t>Individuals</t>
  </si>
  <si>
    <t>Region</t>
  </si>
  <si>
    <t>Depositor</t>
  </si>
  <si>
    <t>December 2008</t>
  </si>
  <si>
    <t>December 2009</t>
  </si>
  <si>
    <t>Number</t>
  </si>
  <si>
    <t>Value</t>
  </si>
  <si>
    <t>Percentage of total</t>
  </si>
  <si>
    <t>Total number of employees</t>
  </si>
  <si>
    <t>According to sex</t>
  </si>
  <si>
    <t>Male</t>
  </si>
  <si>
    <t>Female</t>
  </si>
  <si>
    <t>According to age</t>
  </si>
  <si>
    <t>Less than 25 years</t>
  </si>
  <si>
    <t>[25-40[ years</t>
  </si>
  <si>
    <t>[40-60[ years</t>
  </si>
  <si>
    <t>60 years and more</t>
  </si>
  <si>
    <t>Status</t>
  </si>
  <si>
    <t>Single</t>
  </si>
  <si>
    <t>Married</t>
  </si>
  <si>
    <t>Number of children</t>
  </si>
  <si>
    <t>Ranks</t>
  </si>
  <si>
    <t>Managers and supervisors</t>
  </si>
  <si>
    <t>Division chef</t>
  </si>
  <si>
    <t>Clerks</t>
  </si>
  <si>
    <t>Subordinated staff</t>
  </si>
  <si>
    <t>According to the educational level</t>
  </si>
  <si>
    <t>Less than Bac.</t>
  </si>
  <si>
    <t>Bac. 2nd part or equivalent</t>
  </si>
  <si>
    <t>University degree</t>
  </si>
  <si>
    <t>Lebanese commercial banks Sal</t>
  </si>
  <si>
    <t>Foreign commercial banks</t>
  </si>
  <si>
    <t>Investment banks</t>
  </si>
  <si>
    <t>According to bank's category</t>
  </si>
  <si>
    <t>Interest margin</t>
  </si>
  <si>
    <t>Net provisions for doubtful debts</t>
  </si>
  <si>
    <t>Net interest received</t>
  </si>
  <si>
    <t>Net commissions received and other operating income</t>
  </si>
  <si>
    <t>Net financial income</t>
  </si>
  <si>
    <t>Other operating charges</t>
  </si>
  <si>
    <t>Net profit before tax</t>
  </si>
  <si>
    <t>Net extraordinary income</t>
  </si>
  <si>
    <t>Net profit after tax</t>
  </si>
  <si>
    <t>Net commissions received and other banking investment revenues</t>
  </si>
  <si>
    <t>Salaries</t>
  </si>
  <si>
    <t>Family benefits</t>
  </si>
  <si>
    <t>NSSF</t>
  </si>
  <si>
    <t>Surplus</t>
  </si>
  <si>
    <t>Allowances of end of service</t>
  </si>
  <si>
    <t>Provisions</t>
  </si>
  <si>
    <t>Health allowances</t>
  </si>
  <si>
    <t>Other benefits</t>
  </si>
  <si>
    <t>Year</t>
  </si>
  <si>
    <t>Average monthly salary</t>
  </si>
  <si>
    <t>Monthly income</t>
  </si>
  <si>
    <t>Average monthly income including allowances and benefits</t>
  </si>
  <si>
    <t>Minimum wage in Lebanon (1,000 LBP)</t>
  </si>
  <si>
    <t>15. MONEY AND BANKING</t>
  </si>
  <si>
    <t>Table 15.1 - Central Bank of Lebanon Balance sheet. End of period</t>
  </si>
  <si>
    <t>Jan.</t>
  </si>
  <si>
    <t>Feb.</t>
  </si>
  <si>
    <t>Aug.</t>
  </si>
  <si>
    <t>Sep.</t>
  </si>
  <si>
    <t>Oct.</t>
  </si>
  <si>
    <t>Nov.</t>
  </si>
  <si>
    <t>Dec.</t>
  </si>
  <si>
    <t>Balance Sheet. Billion LBP</t>
  </si>
  <si>
    <t>Assets</t>
  </si>
  <si>
    <t>Liabilities</t>
  </si>
  <si>
    <t>Consolidated balance sheet. Billion LBP</t>
  </si>
  <si>
    <t>Table 15.3 - Monetary situation</t>
  </si>
  <si>
    <t>Values. Million USD</t>
  </si>
  <si>
    <t>Values. Billion LBP</t>
  </si>
  <si>
    <t>Thousands of clearings in Sterling Pounds</t>
  </si>
  <si>
    <t>Treasury bonds. Billion LBP</t>
  </si>
  <si>
    <t>Table 15.5 - Treasury bills in circulation</t>
  </si>
  <si>
    <t>Table 15.8 - Private sector deposits in commercial banks. Billion LBP</t>
  </si>
  <si>
    <t>Table 15.9 - Requests of information at Centrale des Risques. Unit</t>
  </si>
  <si>
    <t>Table 15.10 - Interest rate: Commercial banks. Percentage</t>
  </si>
  <si>
    <t>Lending &amp; Deposits Rates. LBP</t>
  </si>
  <si>
    <t>Interbank Rates on call. End of period LBP</t>
  </si>
  <si>
    <t>Lending &amp; Deposits Rates. USD</t>
  </si>
  <si>
    <t>BDL CDs Rates (45 and 60 days)</t>
  </si>
  <si>
    <t>Table 15.14 - Payment cards. LBP payments &amp; drawings inside Lebanon by residents. Percentage</t>
  </si>
  <si>
    <t>Table 15.16 - Payment Cards. Purchases and Cash Withdrawals</t>
  </si>
  <si>
    <t>Table 15.17 - Bank loans to economic sectors</t>
  </si>
  <si>
    <t>Table 15.18 - Bank loans to economic sectors. End of period</t>
  </si>
  <si>
    <t>Table 15.19 - Commercial banks branches in Lebanon. End of period</t>
  </si>
  <si>
    <t>Year to year change. Percentage</t>
  </si>
  <si>
    <t>Table 15.12 - ATMS</t>
  </si>
  <si>
    <t>Table 15.15 - Outstanding payment cards. Number</t>
  </si>
  <si>
    <t>Table 15.6 - Primary market rates on Treasury bills. Percentage at end of period</t>
  </si>
  <si>
    <t>LBP</t>
  </si>
  <si>
    <t>Foreign Bills</t>
  </si>
  <si>
    <t>Table 15.11 - Financing imports and exports. Billion LBP</t>
  </si>
  <si>
    <t>Table 15.2 - Consolidated balance sheet of commercial banks. End of period</t>
  </si>
  <si>
    <t>Table 15.13 - Payment cards. Points of sale at end of period</t>
  </si>
  <si>
    <t>Table 15.20 -  Concentration of banks. Percentage</t>
  </si>
  <si>
    <t>Table 15.21 -  Regional bank credits. Percentage</t>
  </si>
  <si>
    <t>Range. LBP</t>
  </si>
  <si>
    <t>Table 15.22 -  Beneficiaries by credit range. End of period</t>
  </si>
  <si>
    <t>Table 15.28 - Banks employees. Yearly change. Percentage</t>
  </si>
  <si>
    <t>Table 15.26 - Banks employees. Number</t>
  </si>
  <si>
    <t>Table 15.27 - Banks employees. Percentage</t>
  </si>
  <si>
    <t>Table 15.25 -  Credits by sector. End of period</t>
  </si>
  <si>
    <t>Table 15.24 -  Consolidated accounts of profit and loss of banks</t>
  </si>
  <si>
    <t>Table 15.23 -  Expenditures and revenues of banks</t>
  </si>
  <si>
    <t>Table 15.30 - Banks employees' wages and allowances. Billion LBP</t>
  </si>
  <si>
    <t>Claims on the public sector</t>
  </si>
  <si>
    <t>Monetary sitaution. End of period. Billion LBP</t>
  </si>
  <si>
    <t>Treasury Bills. End of period. Billion LBP</t>
  </si>
  <si>
    <t>According to bank category</t>
  </si>
  <si>
    <t>Table 15.29 - Banks employees' wages and allowances. Billion LBP</t>
  </si>
  <si>
    <t>Table 15.4 - Banks clearing</t>
  </si>
  <si>
    <t>Number. Thousands</t>
  </si>
  <si>
    <t>Value. Billion LBP</t>
  </si>
  <si>
    <t>Effective rate</t>
  </si>
  <si>
    <t>Table 15.7 - Average exchange rates</t>
  </si>
  <si>
    <t>Residents' Deposits</t>
  </si>
  <si>
    <t>Division chief</t>
  </si>
  <si>
    <t>PART VI - FINANCIAL SERVICES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</si>
</sst>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#,##0.0_);\(#,##0.0\)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b/>
      <sz val="7.5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13" fillId="0" borderId="0" xfId="0" applyFont="1" applyFill="1" applyBorder="1" applyAlignment="1">
      <alignment vertical="center" textRotation="90" readingOrder="1"/>
    </xf>
    <xf numFmtId="0" fontId="15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vertical="center" readingOrder="1"/>
    </xf>
    <xf numFmtId="0" fontId="15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5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vertical="center" readingOrder="1"/>
    </xf>
    <xf numFmtId="0" fontId="11" fillId="0" borderId="0" xfId="0" applyFont="1" applyFill="1" applyAlignment="1">
      <alignment horizontal="right" vertical="center" readingOrder="1"/>
    </xf>
    <xf numFmtId="0" fontId="13" fillId="0" borderId="0" xfId="60" applyFont="1" applyFill="1" applyBorder="1" applyAlignment="1">
      <alignment vertical="center" textRotation="90" readingOrder="1"/>
      <protection/>
    </xf>
    <xf numFmtId="0" fontId="7" fillId="0" borderId="0" xfId="0" applyFont="1" applyFill="1" applyAlignment="1">
      <alignment vertical="center" wrapText="1" readingOrder="1"/>
    </xf>
    <xf numFmtId="0" fontId="15" fillId="0" borderId="0" xfId="0" applyFont="1" applyFill="1" applyBorder="1" applyAlignment="1">
      <alignment horizontal="center" vertical="center" textRotation="90" wrapText="1" readingOrder="1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91" fontId="16" fillId="0" borderId="0" xfId="42" applyNumberFormat="1" applyFont="1" applyFill="1" applyBorder="1" applyAlignment="1">
      <alignment horizontal="right" vertical="center" readingOrder="1"/>
    </xf>
    <xf numFmtId="191" fontId="9" fillId="0" borderId="0" xfId="42" applyNumberFormat="1" applyFont="1" applyFill="1" applyBorder="1" applyAlignment="1">
      <alignment horizontal="right" vertical="center" readingOrder="1"/>
    </xf>
    <xf numFmtId="191" fontId="16" fillId="0" borderId="0" xfId="42" applyNumberFormat="1" applyFont="1" applyFill="1" applyBorder="1" applyAlignment="1">
      <alignment vertical="center" readingOrder="1"/>
    </xf>
    <xf numFmtId="191" fontId="6" fillId="0" borderId="0" xfId="42" applyNumberFormat="1" applyFont="1" applyFill="1" applyAlignment="1">
      <alignment horizontal="center" vertical="center" readingOrder="1"/>
    </xf>
    <xf numFmtId="0" fontId="0" fillId="0" borderId="0" xfId="0" applyFont="1" applyAlignment="1">
      <alignment vertical="center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91" fontId="9" fillId="0" borderId="10" xfId="42" applyNumberFormat="1" applyFont="1" applyFill="1" applyBorder="1" applyAlignment="1">
      <alignment vertical="center" readingOrder="1"/>
    </xf>
    <xf numFmtId="3" fontId="9" fillId="0" borderId="11" xfId="42" applyNumberFormat="1" applyFont="1" applyFill="1" applyBorder="1" applyAlignment="1">
      <alignment horizontal="right" vertical="center" readingOrder="1"/>
    </xf>
    <xf numFmtId="3" fontId="9" fillId="0" borderId="12" xfId="42" applyNumberFormat="1" applyFont="1" applyFill="1" applyBorder="1" applyAlignment="1">
      <alignment horizontal="right" vertical="center" readingOrder="1"/>
    </xf>
    <xf numFmtId="3" fontId="9" fillId="0" borderId="10" xfId="42" applyNumberFormat="1" applyFont="1" applyFill="1" applyBorder="1" applyAlignment="1">
      <alignment horizontal="right" vertical="center" readingOrder="1"/>
    </xf>
    <xf numFmtId="0" fontId="15" fillId="0" borderId="13" xfId="58" applyFont="1" applyFill="1" applyBorder="1" applyAlignment="1">
      <alignment horizontal="center" vertical="center" wrapText="1" readingOrder="1"/>
      <protection/>
    </xf>
    <xf numFmtId="0" fontId="15" fillId="0" borderId="14" xfId="58" applyFont="1" applyFill="1" applyBorder="1" applyAlignment="1">
      <alignment horizontal="center" vertical="center" wrapText="1" readingOrder="1"/>
      <protection/>
    </xf>
    <xf numFmtId="0" fontId="15" fillId="0" borderId="15" xfId="58" applyFont="1" applyFill="1" applyBorder="1" applyAlignment="1">
      <alignment horizontal="center" vertical="center" wrapText="1" readingOrder="1"/>
      <protection/>
    </xf>
    <xf numFmtId="191" fontId="16" fillId="0" borderId="13" xfId="42" applyNumberFormat="1" applyFont="1" applyFill="1" applyBorder="1" applyAlignment="1">
      <alignment horizontal="right"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horizontal="right"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Border="1" applyAlignment="1">
      <alignment vertical="center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4" xfId="59" applyFont="1" applyFill="1" applyBorder="1" applyAlignment="1">
      <alignment horizontal="center" vertical="center" wrapText="1" readingOrder="1"/>
      <protection/>
    </xf>
    <xf numFmtId="191" fontId="0" fillId="0" borderId="0" xfId="42" applyNumberFormat="1" applyFont="1" applyFill="1" applyAlignment="1">
      <alignment vertical="center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readingOrder="1"/>
    </xf>
    <xf numFmtId="37" fontId="16" fillId="0" borderId="15" xfId="42" applyNumberFormat="1" applyFont="1" applyFill="1" applyBorder="1" applyAlignment="1">
      <alignment horizontal="right" vertical="center" readingOrder="1"/>
    </xf>
    <xf numFmtId="37" fontId="16" fillId="0" borderId="13" xfId="42" applyNumberFormat="1" applyFont="1" applyFill="1" applyBorder="1" applyAlignment="1">
      <alignment vertical="center" readingOrder="1"/>
    </xf>
    <xf numFmtId="3" fontId="16" fillId="0" borderId="13" xfId="42" applyNumberFormat="1" applyFont="1" applyFill="1" applyBorder="1" applyAlignment="1">
      <alignment horizontal="right" vertical="center" readingOrder="1"/>
    </xf>
    <xf numFmtId="0" fontId="19" fillId="0" borderId="0" xfId="0" applyFont="1" applyFill="1" applyAlignment="1">
      <alignment vertical="center" readingOrder="1"/>
    </xf>
    <xf numFmtId="0" fontId="15" fillId="0" borderId="13" xfId="60" applyFont="1" applyFill="1" applyBorder="1" applyAlignment="1">
      <alignment horizontal="center" vertical="center" wrapText="1" readingOrder="1"/>
      <protection/>
    </xf>
    <xf numFmtId="0" fontId="15" fillId="0" borderId="13" xfId="0" applyFont="1" applyFill="1" applyBorder="1" applyAlignment="1">
      <alignment horizontal="center" vertical="center" wrapText="1" readingOrder="1"/>
    </xf>
    <xf numFmtId="3" fontId="18" fillId="0" borderId="13" xfId="0" applyNumberFormat="1" applyFont="1" applyFill="1" applyBorder="1" applyAlignment="1">
      <alignment vertical="center" readingOrder="1"/>
    </xf>
    <xf numFmtId="3" fontId="11" fillId="0" borderId="11" xfId="0" applyNumberFormat="1" applyFont="1" applyFill="1" applyBorder="1" applyAlignment="1">
      <alignment vertical="center" readingOrder="1"/>
    </xf>
    <xf numFmtId="3" fontId="11" fillId="0" borderId="10" xfId="0" applyNumberFormat="1" applyFont="1" applyFill="1" applyBorder="1" applyAlignment="1">
      <alignment vertical="center" readingOrder="1"/>
    </xf>
    <xf numFmtId="0" fontId="2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1" fillId="0" borderId="0" xfId="0" applyFont="1" applyFill="1" applyAlignment="1">
      <alignment vertical="center" readingOrder="1"/>
    </xf>
    <xf numFmtId="3" fontId="16" fillId="0" borderId="13" xfId="0" applyNumberFormat="1" applyFont="1" applyFill="1" applyBorder="1" applyAlignment="1">
      <alignment vertical="center" readingOrder="1"/>
    </xf>
    <xf numFmtId="39" fontId="9" fillId="0" borderId="11" xfId="42" applyNumberFormat="1" applyFont="1" applyFill="1" applyBorder="1" applyAlignment="1">
      <alignment horizontal="right" vertical="center" readingOrder="1"/>
    </xf>
    <xf numFmtId="3" fontId="16" fillId="0" borderId="11" xfId="0" applyNumberFormat="1" applyFont="1" applyFill="1" applyBorder="1" applyAlignment="1">
      <alignment vertical="center" readingOrder="1"/>
    </xf>
    <xf numFmtId="39" fontId="9" fillId="0" borderId="12" xfId="42" applyNumberFormat="1" applyFont="1" applyFill="1" applyBorder="1" applyAlignment="1">
      <alignment horizontal="right" vertical="center" readingOrder="1"/>
    </xf>
    <xf numFmtId="3" fontId="16" fillId="0" borderId="12" xfId="0" applyNumberFormat="1" applyFont="1" applyFill="1" applyBorder="1" applyAlignment="1">
      <alignment vertical="center" readingOrder="1"/>
    </xf>
    <xf numFmtId="39" fontId="9" fillId="0" borderId="10" xfId="42" applyNumberFormat="1" applyFont="1" applyFill="1" applyBorder="1" applyAlignment="1">
      <alignment horizontal="right" vertical="center" readingOrder="1"/>
    </xf>
    <xf numFmtId="3" fontId="16" fillId="0" borderId="10" xfId="0" applyNumberFormat="1" applyFont="1" applyFill="1" applyBorder="1" applyAlignment="1">
      <alignment vertical="center" readingOrder="1"/>
    </xf>
    <xf numFmtId="3" fontId="16" fillId="0" borderId="11" xfId="0" applyNumberFormat="1" applyFont="1" applyFill="1" applyBorder="1" applyAlignment="1">
      <alignment horizontal="right" vertical="center" readingOrder="1"/>
    </xf>
    <xf numFmtId="3" fontId="16" fillId="0" borderId="10" xfId="0" applyNumberFormat="1" applyFont="1" applyFill="1" applyBorder="1" applyAlignment="1">
      <alignment horizontal="right"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0" fontId="15" fillId="0" borderId="19" xfId="0" applyFont="1" applyFill="1" applyBorder="1" applyAlignment="1">
      <alignment horizontal="center" vertical="center" wrapText="1" readingOrder="1"/>
    </xf>
    <xf numFmtId="197" fontId="9" fillId="0" borderId="10" xfId="42" applyNumberFormat="1" applyFont="1" applyFill="1" applyBorder="1" applyAlignment="1">
      <alignment horizontal="right" vertical="center" readingOrder="1"/>
    </xf>
    <xf numFmtId="172" fontId="9" fillId="0" borderId="10" xfId="42" applyNumberFormat="1" applyFont="1" applyFill="1" applyBorder="1" applyAlignment="1">
      <alignment horizontal="right" vertical="center" readingOrder="1"/>
    </xf>
    <xf numFmtId="0" fontId="15" fillId="0" borderId="16" xfId="0" applyFont="1" applyFill="1" applyBorder="1" applyAlignment="1">
      <alignment horizontal="center" vertical="center" wrapText="1" readingOrder="1"/>
    </xf>
    <xf numFmtId="2" fontId="9" fillId="0" borderId="11" xfId="0" applyNumberFormat="1" applyFont="1" applyFill="1" applyBorder="1" applyAlignment="1">
      <alignment horizontal="right" vertical="center" readingOrder="1"/>
    </xf>
    <xf numFmtId="0" fontId="15" fillId="0" borderId="18" xfId="0" applyFont="1" applyFill="1" applyBorder="1" applyAlignment="1">
      <alignment horizontal="center" vertical="center" wrapText="1" readingOrder="1"/>
    </xf>
    <xf numFmtId="2" fontId="9" fillId="0" borderId="10" xfId="0" applyNumberFormat="1" applyFont="1" applyFill="1" applyBorder="1" applyAlignment="1">
      <alignment horizontal="right" vertical="center" readingOrder="1"/>
    </xf>
    <xf numFmtId="2" fontId="9" fillId="0" borderId="13" xfId="0" applyNumberFormat="1" applyFont="1" applyFill="1" applyBorder="1" applyAlignment="1">
      <alignment horizontal="right"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0" fontId="15" fillId="0" borderId="11" xfId="61" applyFont="1" applyFill="1" applyBorder="1" applyAlignment="1">
      <alignment horizontal="center" vertical="center" wrapText="1" readingOrder="1"/>
      <protection/>
    </xf>
    <xf numFmtId="0" fontId="15" fillId="0" borderId="10" xfId="61" applyFont="1" applyFill="1" applyBorder="1" applyAlignment="1">
      <alignment horizontal="center" vertical="center" wrapText="1" readingOrder="1"/>
      <protection/>
    </xf>
    <xf numFmtId="0" fontId="15" fillId="0" borderId="13" xfId="61" applyFont="1" applyFill="1" applyBorder="1" applyAlignment="1">
      <alignment horizontal="center" vertical="center" wrapText="1" readingOrder="1"/>
      <protection/>
    </xf>
    <xf numFmtId="185" fontId="9" fillId="0" borderId="13" xfId="0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3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 wrapText="1" readingOrder="1"/>
    </xf>
    <xf numFmtId="2" fontId="9" fillId="0" borderId="10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2" fontId="9" fillId="0" borderId="10" xfId="0" applyNumberFormat="1" applyFont="1" applyFill="1" applyBorder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15" fillId="0" borderId="20" xfId="0" applyFont="1" applyFill="1" applyBorder="1" applyAlignment="1">
      <alignment horizontal="center" vertical="center" wrapText="1" readingOrder="1"/>
    </xf>
    <xf numFmtId="191" fontId="0" fillId="0" borderId="0" xfId="42" applyNumberFormat="1" applyFont="1" applyFill="1" applyAlignment="1">
      <alignment vertical="center" readingOrder="1"/>
    </xf>
    <xf numFmtId="0" fontId="9" fillId="0" borderId="11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15" fillId="0" borderId="21" xfId="0" applyFont="1" applyFill="1" applyBorder="1" applyAlignment="1">
      <alignment horizontal="center" vertical="center" wrapText="1" readingOrder="1"/>
    </xf>
    <xf numFmtId="191" fontId="16" fillId="0" borderId="13" xfId="0" applyNumberFormat="1" applyFont="1" applyFill="1" applyBorder="1" applyAlignment="1">
      <alignment vertical="center" readingOrder="1"/>
    </xf>
    <xf numFmtId="191" fontId="16" fillId="0" borderId="13" xfId="42" applyNumberFormat="1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9" fillId="0" borderId="11" xfId="0" applyNumberFormat="1" applyFont="1" applyFill="1" applyBorder="1" applyAlignment="1">
      <alignment vertical="center" readingOrder="1"/>
    </xf>
    <xf numFmtId="191" fontId="40" fillId="0" borderId="12" xfId="42" applyNumberFormat="1" applyFont="1" applyFill="1" applyBorder="1" applyAlignment="1">
      <alignment horizontal="right" vertical="center" readingOrder="1"/>
    </xf>
    <xf numFmtId="191" fontId="40" fillId="0" borderId="12" xfId="0" applyNumberFormat="1" applyFont="1" applyFill="1" applyBorder="1" applyAlignment="1">
      <alignment vertical="center" readingOrder="1"/>
    </xf>
    <xf numFmtId="191" fontId="9" fillId="0" borderId="12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58" applyFont="1" applyFill="1" applyBorder="1" applyAlignment="1">
      <alignment horizontal="left" vertical="center" readingOrder="1"/>
      <protection/>
    </xf>
    <xf numFmtId="0" fontId="6" fillId="0" borderId="17" xfId="58" applyFont="1" applyFill="1" applyBorder="1" applyAlignment="1">
      <alignment horizontal="left" vertical="center" wrapText="1" readingOrder="1"/>
      <protection/>
    </xf>
    <xf numFmtId="0" fontId="6" fillId="0" borderId="16" xfId="58" applyFont="1" applyFill="1" applyBorder="1" applyAlignment="1">
      <alignment horizontal="left" vertical="center" wrapText="1" readingOrder="1"/>
      <protection/>
    </xf>
    <xf numFmtId="0" fontId="6" fillId="0" borderId="18" xfId="58" applyFont="1" applyFill="1" applyBorder="1" applyAlignment="1">
      <alignment horizontal="left" vertical="center" wrapText="1" readingOrder="1"/>
      <protection/>
    </xf>
    <xf numFmtId="0" fontId="6" fillId="0" borderId="16" xfId="59" applyFont="1" applyFill="1" applyBorder="1" applyAlignment="1">
      <alignment horizontal="left" vertical="center" wrapText="1" readingOrder="1"/>
      <protection/>
    </xf>
    <xf numFmtId="0" fontId="6" fillId="0" borderId="18" xfId="59" applyFont="1" applyFill="1" applyBorder="1" applyAlignment="1">
      <alignment horizontal="left" vertical="center" wrapText="1" readingOrder="1"/>
      <protection/>
    </xf>
    <xf numFmtId="0" fontId="6" fillId="0" borderId="17" xfId="59" applyFont="1" applyFill="1" applyBorder="1" applyAlignment="1">
      <alignment horizontal="left" vertical="center" wrapText="1" readingOrder="1"/>
      <protection/>
    </xf>
    <xf numFmtId="0" fontId="6" fillId="0" borderId="11" xfId="60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wrapText="1" readingOrder="1"/>
      <protection/>
    </xf>
    <xf numFmtId="0" fontId="8" fillId="0" borderId="13" xfId="0" applyFont="1" applyFill="1" applyBorder="1" applyAlignment="1">
      <alignment vertical="center"/>
    </xf>
    <xf numFmtId="0" fontId="6" fillId="0" borderId="12" xfId="60" applyFont="1" applyFill="1" applyBorder="1" applyAlignment="1">
      <alignment horizontal="left" vertical="center" readingOrder="1"/>
      <protection/>
    </xf>
    <xf numFmtId="0" fontId="6" fillId="0" borderId="12" xfId="60" applyFont="1" applyFill="1" applyBorder="1" applyAlignment="1">
      <alignment horizontal="left" vertical="center" wrapText="1" readingOrder="1"/>
      <protection/>
    </xf>
    <xf numFmtId="0" fontId="6" fillId="0" borderId="10" xfId="60" applyFont="1" applyFill="1" applyBorder="1" applyAlignment="1">
      <alignment horizontal="left" vertical="center" readingOrder="1"/>
      <protection/>
    </xf>
    <xf numFmtId="2" fontId="9" fillId="33" borderId="13" xfId="0" applyNumberFormat="1" applyFont="1" applyFill="1" applyBorder="1" applyAlignment="1">
      <alignment horizontal="right" vertical="center" readingOrder="1"/>
    </xf>
    <xf numFmtId="0" fontId="10" fillId="0" borderId="11" xfId="61" applyFont="1" applyFill="1" applyBorder="1" applyAlignment="1">
      <alignment horizontal="left" vertical="center" wrapText="1" readingOrder="1"/>
      <protection/>
    </xf>
    <xf numFmtId="0" fontId="10" fillId="0" borderId="12" xfId="61" applyFont="1" applyFill="1" applyBorder="1" applyAlignment="1">
      <alignment horizontal="left" vertical="center" wrapText="1" readingOrder="1"/>
      <protection/>
    </xf>
    <xf numFmtId="0" fontId="10" fillId="0" borderId="10" xfId="61" applyFont="1" applyFill="1" applyBorder="1" applyAlignment="1">
      <alignment horizontal="left" vertical="center" wrapText="1" readingOrder="1"/>
      <protection/>
    </xf>
    <xf numFmtId="0" fontId="6" fillId="0" borderId="11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7" fillId="0" borderId="0" xfId="0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horizontal="center" vertical="center" readingOrder="1"/>
    </xf>
    <xf numFmtId="0" fontId="11" fillId="0" borderId="0" xfId="0" applyFont="1" applyFill="1" applyBorder="1" applyAlignment="1">
      <alignment vertical="center" readingOrder="1"/>
    </xf>
    <xf numFmtId="0" fontId="5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97" fontId="9" fillId="0" borderId="11" xfId="0" applyNumberFormat="1" applyFont="1" applyFill="1" applyBorder="1" applyAlignment="1">
      <alignment vertical="center"/>
    </xf>
    <xf numFmtId="197" fontId="9" fillId="0" borderId="12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>
      <alignment vertical="center"/>
    </xf>
    <xf numFmtId="197" fontId="16" fillId="0" borderId="13" xfId="0" applyNumberFormat="1" applyFont="1" applyBorder="1" applyAlignment="1">
      <alignment horizontal="right" vertical="center"/>
    </xf>
    <xf numFmtId="197" fontId="9" fillId="0" borderId="11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 vertical="center"/>
    </xf>
    <xf numFmtId="197" fontId="9" fillId="0" borderId="10" xfId="0" applyNumberFormat="1" applyFont="1" applyBorder="1" applyAlignment="1">
      <alignment vertical="center"/>
    </xf>
    <xf numFmtId="3" fontId="16" fillId="33" borderId="13" xfId="0" applyNumberFormat="1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97" fontId="9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97" fontId="9" fillId="34" borderId="12" xfId="0" applyNumberFormat="1" applyFont="1" applyFill="1" applyBorder="1" applyAlignment="1">
      <alignment vertical="center"/>
    </xf>
    <xf numFmtId="197" fontId="16" fillId="0" borderId="13" xfId="0" applyNumberFormat="1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97" fontId="16" fillId="0" borderId="13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 readingOrder="1"/>
    </xf>
    <xf numFmtId="49" fontId="8" fillId="0" borderId="15" xfId="0" applyNumberFormat="1" applyFont="1" applyFill="1" applyBorder="1" applyAlignment="1">
      <alignment horizontal="center" vertical="center" wrapText="1"/>
    </xf>
    <xf numFmtId="191" fontId="16" fillId="0" borderId="13" xfId="42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91" fontId="9" fillId="0" borderId="11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91" fontId="9" fillId="0" borderId="10" xfId="42" applyNumberFormat="1" applyFont="1" applyBorder="1" applyAlignment="1">
      <alignment horizontal="right" vertical="center"/>
    </xf>
    <xf numFmtId="191" fontId="8" fillId="0" borderId="15" xfId="42" applyNumberFormat="1" applyFont="1" applyFill="1" applyBorder="1" applyAlignment="1">
      <alignment vertical="center" wrapText="1"/>
    </xf>
    <xf numFmtId="3" fontId="16" fillId="0" borderId="15" xfId="4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97" fontId="16" fillId="0" borderId="23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5" fillId="0" borderId="15" xfId="0" applyFont="1" applyFill="1" applyBorder="1" applyAlignment="1">
      <alignment horizontal="right" vertical="center" wrapText="1" readingOrder="1"/>
    </xf>
    <xf numFmtId="197" fontId="9" fillId="0" borderId="2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8" xfId="61" applyFont="1" applyFill="1" applyBorder="1" applyAlignment="1">
      <alignment horizontal="left" vertical="center" wrapText="1" readingOrder="1"/>
      <protection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6" xfId="61" applyFont="1" applyFill="1" applyBorder="1" applyAlignment="1">
      <alignment horizontal="left" vertical="center" wrapText="1" readingOrder="1"/>
      <protection/>
    </xf>
    <xf numFmtId="0" fontId="5" fillId="0" borderId="10" xfId="0" applyFont="1" applyFill="1" applyBorder="1" applyAlignment="1">
      <alignment vertical="center"/>
    </xf>
    <xf numFmtId="172" fontId="9" fillId="0" borderId="11" xfId="42" applyNumberFormat="1" applyFont="1" applyFill="1" applyBorder="1" applyAlignment="1">
      <alignment horizontal="right" vertical="center" readingOrder="1"/>
    </xf>
    <xf numFmtId="172" fontId="9" fillId="0" borderId="12" xfId="42" applyNumberFormat="1" applyFont="1" applyFill="1" applyBorder="1" applyAlignment="1">
      <alignment horizontal="right" vertical="center" readingOrder="1"/>
    </xf>
    <xf numFmtId="172" fontId="16" fillId="0" borderId="13" xfId="42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vertical="center" readingOrder="1"/>
    </xf>
    <xf numFmtId="172" fontId="9" fillId="0" borderId="10" xfId="0" applyNumberFormat="1" applyFont="1" applyFill="1" applyBorder="1" applyAlignment="1">
      <alignment vertical="center" readingOrder="1"/>
    </xf>
    <xf numFmtId="172" fontId="21" fillId="0" borderId="10" xfId="0" applyNumberFormat="1" applyFont="1" applyFill="1" applyBorder="1" applyAlignment="1">
      <alignment vertical="center" readingOrder="1"/>
    </xf>
    <xf numFmtId="172" fontId="9" fillId="0" borderId="11" xfId="0" applyNumberFormat="1" applyFont="1" applyBorder="1" applyAlignment="1">
      <alignment vertical="center"/>
    </xf>
    <xf numFmtId="172" fontId="9" fillId="0" borderId="12" xfId="0" applyNumberFormat="1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2" fontId="16" fillId="0" borderId="13" xfId="42" applyNumberFormat="1" applyFont="1" applyFill="1" applyBorder="1" applyAlignment="1">
      <alignment vertical="center"/>
    </xf>
    <xf numFmtId="197" fontId="16" fillId="0" borderId="15" xfId="42" applyNumberFormat="1" applyFont="1" applyFill="1" applyBorder="1" applyAlignment="1">
      <alignment vertical="center"/>
    </xf>
    <xf numFmtId="197" fontId="9" fillId="0" borderId="11" xfId="42" applyNumberFormat="1" applyFont="1" applyBorder="1" applyAlignment="1">
      <alignment horizontal="right" vertical="center"/>
    </xf>
    <xf numFmtId="197" fontId="9" fillId="0" borderId="10" xfId="42" applyNumberFormat="1" applyFont="1" applyBorder="1" applyAlignment="1">
      <alignment horizontal="right" vertical="center"/>
    </xf>
    <xf numFmtId="190" fontId="9" fillId="0" borderId="11" xfId="42" applyNumberFormat="1" applyFont="1" applyFill="1" applyBorder="1" applyAlignment="1">
      <alignment vertical="center"/>
    </xf>
    <xf numFmtId="190" fontId="9" fillId="0" borderId="12" xfId="42" applyNumberFormat="1" applyFont="1" applyFill="1" applyBorder="1" applyAlignment="1">
      <alignment vertical="center"/>
    </xf>
    <xf numFmtId="190" fontId="9" fillId="0" borderId="10" xfId="42" applyNumberFormat="1" applyFont="1" applyFill="1" applyBorder="1" applyAlignment="1">
      <alignment vertical="center"/>
    </xf>
    <xf numFmtId="212" fontId="9" fillId="0" borderId="23" xfId="0" applyNumberFormat="1" applyFont="1" applyFill="1" applyBorder="1" applyAlignment="1">
      <alignment vertical="center"/>
    </xf>
    <xf numFmtId="212" fontId="9" fillId="0" borderId="12" xfId="0" applyNumberFormat="1" applyFont="1" applyFill="1" applyBorder="1" applyAlignment="1">
      <alignment vertical="center"/>
    </xf>
    <xf numFmtId="212" fontId="9" fillId="0" borderId="10" xfId="0" applyNumberFormat="1" applyFont="1" applyFill="1" applyBorder="1" applyAlignment="1">
      <alignment vertical="center"/>
    </xf>
    <xf numFmtId="212" fontId="9" fillId="0" borderId="11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readingOrder="1"/>
    </xf>
    <xf numFmtId="197" fontId="9" fillId="0" borderId="11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197" fontId="9" fillId="0" borderId="11" xfId="0" applyNumberFormat="1" applyFont="1" applyFill="1" applyBorder="1" applyAlignment="1">
      <alignment vertical="center" readingOrder="1"/>
    </xf>
    <xf numFmtId="197" fontId="9" fillId="0" borderId="12" xfId="0" applyNumberFormat="1" applyFont="1" applyFill="1" applyBorder="1" applyAlignment="1">
      <alignment vertical="center" readingOrder="1"/>
    </xf>
    <xf numFmtId="172" fontId="9" fillId="0" borderId="13" xfId="42" applyNumberFormat="1" applyFont="1" applyFill="1" applyBorder="1" applyAlignment="1">
      <alignment horizontal="right" vertical="center" readingOrder="1"/>
    </xf>
    <xf numFmtId="0" fontId="0" fillId="0" borderId="0" xfId="0" applyFill="1" applyAlignment="1">
      <alignment/>
    </xf>
    <xf numFmtId="0" fontId="22" fillId="0" borderId="27" xfId="0" applyFont="1" applyFill="1" applyBorder="1" applyAlignment="1">
      <alignment horizontal="center" vertical="center" textRotation="90" wrapText="1" readingOrder="1"/>
    </xf>
    <xf numFmtId="3" fontId="9" fillId="0" borderId="11" xfId="0" applyNumberFormat="1" applyFont="1" applyFill="1" applyBorder="1" applyAlignment="1">
      <alignment vertical="center" readingOrder="1"/>
    </xf>
    <xf numFmtId="1" fontId="9" fillId="0" borderId="11" xfId="0" applyNumberFormat="1" applyFont="1" applyFill="1" applyBorder="1" applyAlignment="1">
      <alignment vertical="center" readingOrder="1"/>
    </xf>
    <xf numFmtId="2" fontId="9" fillId="0" borderId="10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85" fontId="9" fillId="0" borderId="10" xfId="64" applyNumberFormat="1" applyFont="1" applyFill="1" applyBorder="1" applyAlignment="1">
      <alignment horizontal="right" vertical="center" readingOrder="1"/>
    </xf>
    <xf numFmtId="185" fontId="9" fillId="0" borderId="10" xfId="64" applyNumberFormat="1" applyFont="1" applyFill="1" applyBorder="1" applyAlignment="1">
      <alignment vertical="center" readingOrder="1"/>
    </xf>
    <xf numFmtId="185" fontId="9" fillId="0" borderId="10" xfId="64" applyNumberFormat="1" applyFont="1" applyFill="1" applyBorder="1" applyAlignment="1">
      <alignment vertical="center" wrapText="1" readingOrder="1"/>
    </xf>
    <xf numFmtId="185" fontId="5" fillId="0" borderId="0" xfId="64" applyNumberFormat="1" applyFont="1" applyAlignment="1">
      <alignment vertical="center"/>
    </xf>
    <xf numFmtId="185" fontId="7" fillId="0" borderId="0" xfId="64" applyNumberFormat="1" applyFont="1" applyFill="1" applyAlignment="1">
      <alignment vertical="center" readingOrder="1"/>
    </xf>
    <xf numFmtId="0" fontId="5" fillId="0" borderId="11" xfId="0" applyFont="1" applyBorder="1" applyAlignment="1">
      <alignment horizontal="center" vertical="center"/>
    </xf>
    <xf numFmtId="191" fontId="9" fillId="0" borderId="11" xfId="42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91" fontId="9" fillId="0" borderId="12" xfId="42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1" fontId="9" fillId="0" borderId="10" xfId="42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" fontId="16" fillId="0" borderId="13" xfId="42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37" fontId="18" fillId="0" borderId="13" xfId="0" applyNumberFormat="1" applyFont="1" applyFill="1" applyBorder="1" applyAlignment="1">
      <alignment vertical="center" readingOrder="1"/>
    </xf>
    <xf numFmtId="0" fontId="8" fillId="0" borderId="13" xfId="0" applyFont="1" applyFill="1" applyBorder="1" applyAlignment="1">
      <alignment vertical="center" readingOrder="1"/>
    </xf>
    <xf numFmtId="3" fontId="9" fillId="0" borderId="22" xfId="0" applyNumberFormat="1" applyFont="1" applyFill="1" applyBorder="1" applyAlignment="1">
      <alignment vertical="center"/>
    </xf>
    <xf numFmtId="197" fontId="9" fillId="0" borderId="22" xfId="0" applyNumberFormat="1" applyFont="1" applyBorder="1" applyAlignment="1">
      <alignment vertical="center"/>
    </xf>
    <xf numFmtId="197" fontId="9" fillId="0" borderId="22" xfId="0" applyNumberFormat="1" applyFont="1" applyFill="1" applyBorder="1" applyAlignment="1">
      <alignment vertical="center"/>
    </xf>
    <xf numFmtId="197" fontId="16" fillId="0" borderId="13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28" xfId="0" applyFont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/>
    </xf>
    <xf numFmtId="0" fontId="14" fillId="0" borderId="29" xfId="58" applyFont="1" applyFill="1" applyBorder="1" applyAlignment="1">
      <alignment horizontal="center" vertical="center" textRotation="90" readingOrder="1"/>
      <protection/>
    </xf>
    <xf numFmtId="0" fontId="14" fillId="0" borderId="30" xfId="58" applyFont="1" applyFill="1" applyBorder="1" applyAlignment="1">
      <alignment horizontal="center" vertical="center" textRotation="90" readingOrder="1"/>
      <protection/>
    </xf>
    <xf numFmtId="0" fontId="14" fillId="0" borderId="31" xfId="58" applyFont="1" applyFill="1" applyBorder="1" applyAlignment="1">
      <alignment horizontal="center" vertical="center" textRotation="90" readingOrder="1"/>
      <protection/>
    </xf>
    <xf numFmtId="0" fontId="8" fillId="0" borderId="29" xfId="58" applyFont="1" applyFill="1" applyBorder="1" applyAlignment="1">
      <alignment horizontal="center" vertical="center" textRotation="90" readingOrder="1"/>
      <protection/>
    </xf>
    <xf numFmtId="0" fontId="8" fillId="0" borderId="30" xfId="58" applyFont="1" applyFill="1" applyBorder="1" applyAlignment="1">
      <alignment horizontal="center" vertical="center" textRotation="90" readingOrder="1"/>
      <protection/>
    </xf>
    <xf numFmtId="0" fontId="8" fillId="0" borderId="31" xfId="58" applyFont="1" applyFill="1" applyBorder="1" applyAlignment="1">
      <alignment horizontal="center" vertical="center" textRotation="90" readingOrder="1"/>
      <protection/>
    </xf>
    <xf numFmtId="0" fontId="8" fillId="0" borderId="32" xfId="58" applyFont="1" applyFill="1" applyBorder="1" applyAlignment="1">
      <alignment horizontal="center" vertical="center" textRotation="90" readingOrder="1"/>
      <protection/>
    </xf>
    <xf numFmtId="0" fontId="8" fillId="0" borderId="33" xfId="58" applyFont="1" applyFill="1" applyBorder="1" applyAlignment="1">
      <alignment horizontal="center" vertical="center" textRotation="90" readingOrder="1"/>
      <protection/>
    </xf>
    <xf numFmtId="0" fontId="8" fillId="0" borderId="20" xfId="58" applyFont="1" applyFill="1" applyBorder="1" applyAlignment="1">
      <alignment horizontal="center" vertical="center" textRotation="90" readingOrder="1"/>
      <protection/>
    </xf>
    <xf numFmtId="0" fontId="8" fillId="0" borderId="32" xfId="59" applyFont="1" applyFill="1" applyBorder="1" applyAlignment="1">
      <alignment horizontal="center" vertical="center" textRotation="90" readingOrder="1"/>
      <protection/>
    </xf>
    <xf numFmtId="0" fontId="8" fillId="0" borderId="33" xfId="59" applyFont="1" applyFill="1" applyBorder="1" applyAlignment="1">
      <alignment horizontal="center" vertical="center" textRotation="90" readingOrder="1"/>
      <protection/>
    </xf>
    <xf numFmtId="0" fontId="8" fillId="0" borderId="20" xfId="59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wrapText="1" readingOrder="1"/>
      <protection/>
    </xf>
    <xf numFmtId="0" fontId="14" fillId="0" borderId="30" xfId="60" applyFont="1" applyFill="1" applyBorder="1" applyAlignment="1">
      <alignment horizontal="center" vertical="center" textRotation="90" wrapText="1" readingOrder="1"/>
      <protection/>
    </xf>
    <xf numFmtId="0" fontId="14" fillId="0" borderId="31" xfId="60" applyFont="1" applyFill="1" applyBorder="1" applyAlignment="1">
      <alignment horizontal="center" vertical="center" textRotation="90" wrapText="1" readingOrder="1"/>
      <protection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29" xfId="60" applyFont="1" applyFill="1" applyBorder="1" applyAlignment="1">
      <alignment horizontal="center" vertical="center" textRotation="90" readingOrder="1"/>
      <protection/>
    </xf>
    <xf numFmtId="0" fontId="8" fillId="0" borderId="30" xfId="60" applyFont="1" applyFill="1" applyBorder="1" applyAlignment="1">
      <alignment horizontal="center" vertical="center" textRotation="90" readingOrder="1"/>
      <protection/>
    </xf>
    <xf numFmtId="0" fontId="8" fillId="0" borderId="31" xfId="60" applyFont="1" applyFill="1" applyBorder="1" applyAlignment="1">
      <alignment horizontal="center" vertical="center" textRotation="90" readingOrder="1"/>
      <protection/>
    </xf>
    <xf numFmtId="0" fontId="14" fillId="0" borderId="29" xfId="60" applyFont="1" applyFill="1" applyBorder="1" applyAlignment="1">
      <alignment horizontal="center" vertical="center" textRotation="90" readingOrder="1"/>
      <protection/>
    </xf>
    <xf numFmtId="0" fontId="14" fillId="0" borderId="30" xfId="60" applyFont="1" applyFill="1" applyBorder="1" applyAlignment="1">
      <alignment horizontal="center" vertical="center" textRotation="90" readingOrder="1"/>
      <protection/>
    </xf>
    <xf numFmtId="0" fontId="14" fillId="0" borderId="31" xfId="60" applyFont="1" applyFill="1" applyBorder="1" applyAlignment="1">
      <alignment horizontal="center" vertical="center" textRotation="90" readingOrder="1"/>
      <protection/>
    </xf>
    <xf numFmtId="0" fontId="8" fillId="0" borderId="32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34" xfId="0" applyFont="1" applyFill="1" applyBorder="1" applyAlignment="1">
      <alignment horizontal="center" vertical="center" wrapText="1" readingOrder="1"/>
    </xf>
    <xf numFmtId="0" fontId="8" fillId="0" borderId="33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35" xfId="0" applyFont="1" applyFill="1" applyBorder="1" applyAlignment="1">
      <alignment horizontal="center" vertical="center" wrapText="1" readingOrder="1"/>
    </xf>
    <xf numFmtId="0" fontId="8" fillId="0" borderId="20" xfId="0" applyFont="1" applyFill="1" applyBorder="1" applyAlignment="1">
      <alignment horizontal="center" vertical="center" wrapText="1" readingOrder="1"/>
    </xf>
    <xf numFmtId="0" fontId="8" fillId="0" borderId="36" xfId="0" applyFont="1" applyFill="1" applyBorder="1" applyAlignment="1">
      <alignment horizontal="center" vertical="center" wrapText="1" readingOrder="1"/>
    </xf>
    <xf numFmtId="0" fontId="8" fillId="0" borderId="37" xfId="0" applyFont="1" applyFill="1" applyBorder="1" applyAlignment="1">
      <alignment horizontal="center" vertical="center" wrapText="1" readingOrder="1"/>
    </xf>
    <xf numFmtId="0" fontId="17" fillId="0" borderId="29" xfId="61" applyFont="1" applyFill="1" applyBorder="1" applyAlignment="1">
      <alignment horizontal="center" vertical="center" wrapText="1" readingOrder="1"/>
      <protection/>
    </xf>
    <xf numFmtId="0" fontId="17" fillId="0" borderId="30" xfId="61" applyFont="1" applyFill="1" applyBorder="1" applyAlignment="1">
      <alignment horizontal="center" vertical="center" wrapText="1" readingOrder="1"/>
      <protection/>
    </xf>
    <xf numFmtId="0" fontId="17" fillId="0" borderId="31" xfId="61" applyFont="1" applyFill="1" applyBorder="1" applyAlignment="1">
      <alignment horizontal="center" vertical="center" wrapText="1" readingOrder="1"/>
      <protection/>
    </xf>
    <xf numFmtId="0" fontId="6" fillId="0" borderId="35" xfId="61" applyFont="1" applyFill="1" applyBorder="1" applyAlignment="1">
      <alignment horizontal="center" vertical="center" wrapText="1" readingOrder="1"/>
      <protection/>
    </xf>
    <xf numFmtId="0" fontId="6" fillId="0" borderId="37" xfId="61" applyFont="1" applyFill="1" applyBorder="1" applyAlignment="1">
      <alignment horizontal="center" vertical="center" wrapText="1" readingOrder="1"/>
      <protection/>
    </xf>
    <xf numFmtId="0" fontId="17" fillId="0" borderId="34" xfId="61" applyFont="1" applyFill="1" applyBorder="1" applyAlignment="1">
      <alignment horizontal="center" vertical="center" wrapText="1" readingOrder="1"/>
      <protection/>
    </xf>
    <xf numFmtId="0" fontId="17" fillId="0" borderId="35" xfId="61" applyFont="1" applyFill="1" applyBorder="1" applyAlignment="1">
      <alignment horizontal="center" vertical="center" wrapText="1" readingOrder="1"/>
      <protection/>
    </xf>
    <xf numFmtId="0" fontId="8" fillId="0" borderId="29" xfId="61" applyFont="1" applyFill="1" applyBorder="1" applyAlignment="1">
      <alignment horizontal="center" vertical="center" textRotation="90" wrapText="1" readingOrder="1"/>
      <protection/>
    </xf>
    <xf numFmtId="0" fontId="8" fillId="0" borderId="30" xfId="61" applyFont="1" applyFill="1" applyBorder="1" applyAlignment="1">
      <alignment horizontal="center" vertical="center" textRotation="90" wrapText="1" readingOrder="1"/>
      <protection/>
    </xf>
    <xf numFmtId="0" fontId="8" fillId="0" borderId="31" xfId="61" applyFont="1" applyFill="1" applyBorder="1" applyAlignment="1">
      <alignment horizontal="center" vertical="center" textRotation="90" wrapText="1" readingOrder="1"/>
      <protection/>
    </xf>
    <xf numFmtId="0" fontId="8" fillId="0" borderId="34" xfId="61" applyFont="1" applyFill="1" applyBorder="1" applyAlignment="1">
      <alignment horizontal="center" vertical="center" textRotation="90" wrapText="1" readingOrder="1"/>
      <protection/>
    </xf>
    <xf numFmtId="0" fontId="8" fillId="0" borderId="35" xfId="61" applyFont="1" applyFill="1" applyBorder="1" applyAlignment="1">
      <alignment horizontal="center" vertical="center" textRotation="90" wrapText="1" readingOrder="1"/>
      <protection/>
    </xf>
    <xf numFmtId="0" fontId="17" fillId="0" borderId="37" xfId="61" applyFont="1" applyFill="1" applyBorder="1" applyAlignment="1">
      <alignment horizontal="center" vertical="center" wrapText="1" readingOrder="1"/>
      <protection/>
    </xf>
    <xf numFmtId="0" fontId="17" fillId="0" borderId="14" xfId="61" applyFont="1" applyFill="1" applyBorder="1" applyAlignment="1">
      <alignment horizontal="center" vertical="center" wrapText="1" readingOrder="1"/>
      <protection/>
    </xf>
    <xf numFmtId="0" fontId="17" fillId="0" borderId="13" xfId="61" applyFont="1" applyFill="1" applyBorder="1" applyAlignment="1">
      <alignment horizontal="center" vertical="center" wrapText="1" readingOrder="1"/>
      <protection/>
    </xf>
    <xf numFmtId="0" fontId="15" fillId="0" borderId="19" xfId="0" applyFont="1" applyFill="1" applyBorder="1" applyAlignment="1">
      <alignment horizontal="center" vertical="center" wrapText="1" readingOrder="1"/>
    </xf>
    <xf numFmtId="0" fontId="15" fillId="0" borderId="38" xfId="0" applyFont="1" applyFill="1" applyBorder="1" applyAlignment="1">
      <alignment horizontal="center" vertical="center" wrapText="1" readingOrder="1"/>
    </xf>
    <xf numFmtId="0" fontId="15" fillId="0" borderId="1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center" vertical="center" wrapText="1" readingOrder="1"/>
    </xf>
    <xf numFmtId="0" fontId="14" fillId="0" borderId="29" xfId="61" applyFont="1" applyFill="1" applyBorder="1" applyAlignment="1">
      <alignment horizontal="center" vertical="center" textRotation="90" wrapText="1" readingOrder="1"/>
      <protection/>
    </xf>
    <xf numFmtId="0" fontId="14" fillId="0" borderId="30" xfId="61" applyFont="1" applyFill="1" applyBorder="1" applyAlignment="1">
      <alignment horizontal="center" vertical="center" textRotation="90" wrapText="1" readingOrder="1"/>
      <protection/>
    </xf>
    <xf numFmtId="0" fontId="14" fillId="0" borderId="31" xfId="61" applyFont="1" applyFill="1" applyBorder="1" applyAlignment="1">
      <alignment horizontal="center" vertical="center" textRotation="90" wrapText="1" readingOrder="1"/>
      <protection/>
    </xf>
    <xf numFmtId="0" fontId="15" fillId="0" borderId="29" xfId="0" applyFont="1" applyFill="1" applyBorder="1" applyAlignment="1">
      <alignment horizontal="center" vertical="center" textRotation="90" wrapText="1" readingOrder="1"/>
    </xf>
    <xf numFmtId="0" fontId="15" fillId="0" borderId="31" xfId="0" applyFont="1" applyFill="1" applyBorder="1" applyAlignment="1">
      <alignment horizontal="center" vertical="center" textRotation="90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11" xfId="0" applyFont="1" applyFill="1" applyBorder="1" applyAlignment="1">
      <alignment horizontal="left" vertical="center" wrapText="1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8" fillId="0" borderId="29" xfId="0" applyFont="1" applyFill="1" applyBorder="1" applyAlignment="1">
      <alignment horizontal="center" vertical="center" textRotation="90" wrapText="1" readingOrder="1"/>
    </xf>
    <xf numFmtId="0" fontId="8" fillId="0" borderId="30" xfId="0" applyFont="1" applyFill="1" applyBorder="1" applyAlignment="1">
      <alignment horizontal="center" vertical="center" textRotation="90" wrapText="1" readingOrder="1"/>
    </xf>
    <xf numFmtId="0" fontId="8" fillId="0" borderId="31" xfId="0" applyFont="1" applyFill="1" applyBorder="1" applyAlignment="1">
      <alignment horizontal="center" vertical="center" textRotation="90" wrapText="1" readingOrder="1"/>
    </xf>
    <xf numFmtId="0" fontId="6" fillId="0" borderId="18" xfId="61" applyFont="1" applyFill="1" applyBorder="1" applyAlignment="1">
      <alignment horizontal="left" vertical="center" wrapText="1" readingOrder="1"/>
      <protection/>
    </xf>
    <xf numFmtId="0" fontId="6" fillId="0" borderId="10" xfId="61" applyFont="1" applyFill="1" applyBorder="1" applyAlignment="1">
      <alignment horizontal="left" vertical="center" wrapText="1" readingOrder="1"/>
      <protection/>
    </xf>
    <xf numFmtId="0" fontId="6" fillId="0" borderId="17" xfId="61" applyFont="1" applyFill="1" applyBorder="1" applyAlignment="1">
      <alignment horizontal="left" vertical="center" wrapText="1" readingOrder="1"/>
      <protection/>
    </xf>
    <xf numFmtId="0" fontId="6" fillId="0" borderId="12" xfId="61" applyFont="1" applyFill="1" applyBorder="1" applyAlignment="1">
      <alignment horizontal="left" vertical="center" wrapText="1" readingOrder="1"/>
      <protection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2" xfId="0" applyFont="1" applyFill="1" applyBorder="1" applyAlignment="1">
      <alignment horizontal="left" vertical="center" wrapText="1" readingOrder="1"/>
    </xf>
    <xf numFmtId="0" fontId="8" fillId="0" borderId="32" xfId="0" applyFont="1" applyFill="1" applyBorder="1" applyAlignment="1">
      <alignment horizontal="center" vertical="center" textRotation="90" wrapText="1" readingOrder="1"/>
    </xf>
    <xf numFmtId="0" fontId="8" fillId="0" borderId="33" xfId="0" applyFont="1" applyFill="1" applyBorder="1" applyAlignment="1">
      <alignment horizontal="center" vertical="center" textRotation="90" wrapText="1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15" fillId="0" borderId="29" xfId="0" applyFont="1" applyFill="1" applyBorder="1" applyAlignment="1">
      <alignment horizontal="center" vertical="center" wrapText="1" readingOrder="1"/>
    </xf>
    <xf numFmtId="0" fontId="15" fillId="0" borderId="31" xfId="0" applyFont="1" applyFill="1" applyBorder="1" applyAlignment="1">
      <alignment horizontal="center" vertical="center" wrapText="1" readingOrder="1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14" fillId="0" borderId="29" xfId="0" applyFont="1" applyFill="1" applyBorder="1" applyAlignment="1">
      <alignment horizontal="center" vertical="center" textRotation="90" wrapText="1" readingOrder="1"/>
    </xf>
    <xf numFmtId="0" fontId="14" fillId="0" borderId="30" xfId="0" applyFont="1" applyFill="1" applyBorder="1" applyAlignment="1">
      <alignment horizontal="center" vertical="center" textRotation="90" wrapText="1" readingOrder="1"/>
    </xf>
    <xf numFmtId="0" fontId="14" fillId="0" borderId="31" xfId="0" applyFont="1" applyFill="1" applyBorder="1" applyAlignment="1">
      <alignment horizontal="center" vertical="center" textRotation="90" wrapText="1" readingOrder="1"/>
    </xf>
    <xf numFmtId="0" fontId="22" fillId="0" borderId="32" xfId="0" applyFont="1" applyFill="1" applyBorder="1" applyAlignment="1">
      <alignment horizontal="center" vertical="center" textRotation="90" wrapText="1" readingOrder="1"/>
    </xf>
    <xf numFmtId="0" fontId="22" fillId="0" borderId="20" xfId="0" applyFont="1" applyFill="1" applyBorder="1" applyAlignment="1">
      <alignment horizontal="center" vertical="center" textRotation="90" wrapText="1" readingOrder="1"/>
    </xf>
    <xf numFmtId="0" fontId="22" fillId="0" borderId="33" xfId="0" applyFont="1" applyFill="1" applyBorder="1" applyAlignment="1">
      <alignment horizontal="center" vertical="center" textRotation="90" wrapText="1" readingOrder="1"/>
    </xf>
    <xf numFmtId="0" fontId="22" fillId="0" borderId="39" xfId="0" applyFont="1" applyFill="1" applyBorder="1" applyAlignment="1">
      <alignment horizontal="center" vertical="center" textRotation="90" wrapText="1" readingOrder="1"/>
    </xf>
    <xf numFmtId="0" fontId="22" fillId="0" borderId="40" xfId="0" applyFont="1" applyFill="1" applyBorder="1" applyAlignment="1">
      <alignment horizontal="center" vertical="center" textRotation="90" wrapText="1" readingOrder="1"/>
    </xf>
    <xf numFmtId="0" fontId="22" fillId="0" borderId="29" xfId="0" applyFont="1" applyFill="1" applyBorder="1" applyAlignment="1">
      <alignment horizontal="center" vertical="center" textRotation="90" wrapText="1" readingOrder="1"/>
    </xf>
    <xf numFmtId="0" fontId="22" fillId="0" borderId="31" xfId="0" applyFont="1" applyFill="1" applyBorder="1" applyAlignment="1">
      <alignment horizontal="center" vertical="center" textRotation="90" wrapText="1" readingOrder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page_38_39" xfId="58"/>
    <cellStyle name="Normal_page_40_41" xfId="59"/>
    <cellStyle name="Normal_page_42_43" xfId="60"/>
    <cellStyle name="Normal_page_44_4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2" customWidth="1"/>
  </cols>
  <sheetData>
    <row r="1" spans="1:11" ht="26.25" customHeight="1" thickBot="1">
      <c r="A1" s="366" t="s">
        <v>336</v>
      </c>
      <c r="B1" s="367"/>
      <c r="C1" s="367"/>
      <c r="D1" s="367"/>
      <c r="E1" s="367"/>
      <c r="F1" s="367"/>
      <c r="G1" s="367"/>
      <c r="H1" s="367"/>
      <c r="I1" s="367"/>
      <c r="J1" s="367"/>
      <c r="K1" s="368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3" customWidth="1"/>
    <col min="2" max="13" width="8.421875" style="51" customWidth="1"/>
    <col min="14" max="14" width="9.140625" style="51" customWidth="1"/>
    <col min="15" max="16384" width="9.140625" style="3" customWidth="1"/>
  </cols>
  <sheetData>
    <row r="1" spans="1:14" ht="19.5" customHeight="1">
      <c r="A1" s="4" t="s">
        <v>292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ht="6.75" customHeight="1" thickBot="1"/>
    <row r="3" spans="2:13" ht="13.5" customHeight="1" thickBot="1">
      <c r="B3" s="273">
        <v>2009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2:13" ht="13.5" customHeight="1" thickBot="1">
      <c r="B4" s="207" t="s">
        <v>275</v>
      </c>
      <c r="C4" s="207" t="s">
        <v>276</v>
      </c>
      <c r="D4" s="207" t="s">
        <v>12</v>
      </c>
      <c r="E4" s="207" t="s">
        <v>13</v>
      </c>
      <c r="F4" s="207" t="s">
        <v>14</v>
      </c>
      <c r="G4" s="207" t="s">
        <v>15</v>
      </c>
      <c r="H4" s="207" t="s">
        <v>16</v>
      </c>
      <c r="I4" s="207" t="s">
        <v>277</v>
      </c>
      <c r="J4" s="207" t="s">
        <v>278</v>
      </c>
      <c r="K4" s="207" t="s">
        <v>279</v>
      </c>
      <c r="L4" s="207" t="s">
        <v>280</v>
      </c>
      <c r="M4" s="207" t="s">
        <v>281</v>
      </c>
    </row>
    <row r="5" spans="1:13" ht="15.75" customHeight="1" thickBot="1">
      <c r="A5" s="65" t="s">
        <v>334</v>
      </c>
      <c r="B5" s="62">
        <f>SUM(B6:B7)</f>
        <v>100008.737</v>
      </c>
      <c r="C5" s="62">
        <f aca="true" t="shared" si="0" ref="C5:L5">SUM(C6:C7)</f>
        <v>101208.9</v>
      </c>
      <c r="D5" s="62">
        <f t="shared" si="0"/>
        <v>102799.532</v>
      </c>
      <c r="E5" s="62">
        <f t="shared" si="0"/>
        <v>105068.50600000001</v>
      </c>
      <c r="F5" s="62">
        <f t="shared" si="0"/>
        <v>106974.965</v>
      </c>
      <c r="G5" s="62">
        <f t="shared" si="0"/>
        <v>108499.081</v>
      </c>
      <c r="H5" s="62">
        <f t="shared" si="0"/>
        <v>110658.82800000001</v>
      </c>
      <c r="I5" s="62">
        <f t="shared" si="0"/>
        <v>112238.458</v>
      </c>
      <c r="J5" s="62">
        <f t="shared" si="0"/>
        <v>114387.33499999999</v>
      </c>
      <c r="K5" s="62">
        <f t="shared" si="0"/>
        <v>115883.728</v>
      </c>
      <c r="L5" s="62">
        <f t="shared" si="0"/>
        <v>117796.327</v>
      </c>
      <c r="M5" s="62">
        <f>SUM(M6:M7)</f>
        <v>119383.151</v>
      </c>
    </row>
    <row r="6" spans="1:13" ht="15.75" customHeight="1">
      <c r="A6" s="137" t="s">
        <v>141</v>
      </c>
      <c r="B6" s="81">
        <v>35419.747</v>
      </c>
      <c r="C6" s="81">
        <v>36635.33</v>
      </c>
      <c r="D6" s="81">
        <v>37535.032</v>
      </c>
      <c r="E6" s="81">
        <v>38621.156</v>
      </c>
      <c r="F6" s="81">
        <v>39157.555</v>
      </c>
      <c r="G6" s="81">
        <v>40338.531</v>
      </c>
      <c r="H6" s="81">
        <v>41821.388</v>
      </c>
      <c r="I6" s="81">
        <v>43009.628</v>
      </c>
      <c r="J6" s="81">
        <v>43959.635</v>
      </c>
      <c r="K6" s="81">
        <v>45135.218</v>
      </c>
      <c r="L6" s="81">
        <v>46328.497</v>
      </c>
      <c r="M6" s="81">
        <v>47738.541</v>
      </c>
    </row>
    <row r="7" spans="1:13" s="6" customFormat="1" ht="15.75" customHeight="1" thickBot="1">
      <c r="A7" s="138" t="s">
        <v>142</v>
      </c>
      <c r="B7" s="95">
        <v>64588.99</v>
      </c>
      <c r="C7" s="95">
        <v>64573.57</v>
      </c>
      <c r="D7" s="95">
        <v>65264.5</v>
      </c>
      <c r="E7" s="95">
        <v>66447.35</v>
      </c>
      <c r="F7" s="95">
        <v>67817.41</v>
      </c>
      <c r="G7" s="95">
        <v>68160.55</v>
      </c>
      <c r="H7" s="95">
        <v>68837.44</v>
      </c>
      <c r="I7" s="95">
        <v>69228.83</v>
      </c>
      <c r="J7" s="95">
        <v>70427.7</v>
      </c>
      <c r="K7" s="95">
        <v>70748.51</v>
      </c>
      <c r="L7" s="95">
        <v>71467.83</v>
      </c>
      <c r="M7" s="95">
        <v>71644.61</v>
      </c>
    </row>
    <row r="8" spans="1:13" s="7" customFormat="1" ht="15.75" customHeight="1" thickBot="1">
      <c r="A8" s="65" t="s">
        <v>143</v>
      </c>
      <c r="B8" s="62">
        <f>SUM(B9:B10)</f>
        <v>17181.092</v>
      </c>
      <c r="C8" s="62">
        <f aca="true" t="shared" si="1" ref="C8:M8">SUM(C9:C10)</f>
        <v>17697.389</v>
      </c>
      <c r="D8" s="62">
        <f t="shared" si="1"/>
        <v>18557.935</v>
      </c>
      <c r="E8" s="62">
        <f t="shared" si="1"/>
        <v>19489.208000000002</v>
      </c>
      <c r="F8" s="62">
        <f t="shared" si="1"/>
        <v>20187.626</v>
      </c>
      <c r="G8" s="62">
        <f t="shared" si="1"/>
        <v>20811.805</v>
      </c>
      <c r="H8" s="62">
        <f t="shared" si="1"/>
        <v>21528.747</v>
      </c>
      <c r="I8" s="62">
        <f t="shared" si="1"/>
        <v>22388.001</v>
      </c>
      <c r="J8" s="62">
        <f t="shared" si="1"/>
        <v>23089.384</v>
      </c>
      <c r="K8" s="62">
        <f t="shared" si="1"/>
        <v>23472.856</v>
      </c>
      <c r="L8" s="62">
        <f t="shared" si="1"/>
        <v>24003.23</v>
      </c>
      <c r="M8" s="62">
        <f t="shared" si="1"/>
        <v>24983.984</v>
      </c>
    </row>
    <row r="9" spans="1:13" s="7" customFormat="1" ht="15.75" customHeight="1">
      <c r="A9" s="137" t="s">
        <v>144</v>
      </c>
      <c r="B9" s="81">
        <v>1432.762</v>
      </c>
      <c r="C9" s="81">
        <v>1521.019</v>
      </c>
      <c r="D9" s="81">
        <v>1643.825</v>
      </c>
      <c r="E9" s="81">
        <v>1816.418</v>
      </c>
      <c r="F9" s="81">
        <v>2317.046</v>
      </c>
      <c r="G9" s="81">
        <v>2339.985</v>
      </c>
      <c r="H9" s="81">
        <v>2591.057</v>
      </c>
      <c r="I9" s="81">
        <v>2773.381</v>
      </c>
      <c r="J9" s="81">
        <v>2957.924</v>
      </c>
      <c r="K9" s="81">
        <v>3095.916</v>
      </c>
      <c r="L9" s="81">
        <v>3258.88</v>
      </c>
      <c r="M9" s="81">
        <v>3572.284</v>
      </c>
    </row>
    <row r="10" spans="1:13" s="7" customFormat="1" ht="15.75" customHeight="1" thickBot="1">
      <c r="A10" s="138" t="s">
        <v>145</v>
      </c>
      <c r="B10" s="95">
        <v>15748.33</v>
      </c>
      <c r="C10" s="95">
        <v>16176.37</v>
      </c>
      <c r="D10" s="95">
        <v>16914.11</v>
      </c>
      <c r="E10" s="95">
        <v>17672.79</v>
      </c>
      <c r="F10" s="95">
        <v>17870.58</v>
      </c>
      <c r="G10" s="95">
        <v>18471.82</v>
      </c>
      <c r="H10" s="95">
        <v>18937.69</v>
      </c>
      <c r="I10" s="95">
        <v>19614.62</v>
      </c>
      <c r="J10" s="95">
        <v>20131.46</v>
      </c>
      <c r="K10" s="95">
        <v>20376.94</v>
      </c>
      <c r="L10" s="95">
        <v>20744.35</v>
      </c>
      <c r="M10" s="95">
        <v>21411.7</v>
      </c>
    </row>
    <row r="11" spans="1:13" s="7" customFormat="1" ht="15.75" customHeight="1">
      <c r="A11" s="91" t="s">
        <v>146</v>
      </c>
      <c r="B11" s="40">
        <f>B6+B9</f>
        <v>36852.509000000005</v>
      </c>
      <c r="C11" s="40">
        <f aca="true" t="shared" si="2" ref="C11:M12">C6+C9</f>
        <v>38156.349</v>
      </c>
      <c r="D11" s="40">
        <f t="shared" si="2"/>
        <v>39178.856999999996</v>
      </c>
      <c r="E11" s="40">
        <f t="shared" si="2"/>
        <v>40437.574</v>
      </c>
      <c r="F11" s="40">
        <f t="shared" si="2"/>
        <v>41474.601</v>
      </c>
      <c r="G11" s="40">
        <f t="shared" si="2"/>
        <v>42678.516</v>
      </c>
      <c r="H11" s="40">
        <f t="shared" si="2"/>
        <v>44412.445</v>
      </c>
      <c r="I11" s="40">
        <f t="shared" si="2"/>
        <v>45783.009</v>
      </c>
      <c r="J11" s="40">
        <f t="shared" si="2"/>
        <v>46917.559</v>
      </c>
      <c r="K11" s="40">
        <f t="shared" si="2"/>
        <v>48231.134</v>
      </c>
      <c r="L11" s="40">
        <f t="shared" si="2"/>
        <v>49587.377</v>
      </c>
      <c r="M11" s="40">
        <f t="shared" si="2"/>
        <v>51310.825</v>
      </c>
    </row>
    <row r="12" spans="1:13" s="7" customFormat="1" ht="15.75" customHeight="1" thickBot="1">
      <c r="A12" s="92" t="s">
        <v>147</v>
      </c>
      <c r="B12" s="42">
        <f>B7+B10</f>
        <v>80337.31999999999</v>
      </c>
      <c r="C12" s="42">
        <f t="shared" si="2"/>
        <v>80749.94</v>
      </c>
      <c r="D12" s="42">
        <f t="shared" si="2"/>
        <v>82178.61</v>
      </c>
      <c r="E12" s="42">
        <f t="shared" si="2"/>
        <v>84120.14000000001</v>
      </c>
      <c r="F12" s="42">
        <f t="shared" si="2"/>
        <v>85687.99</v>
      </c>
      <c r="G12" s="42">
        <f t="shared" si="2"/>
        <v>86632.37</v>
      </c>
      <c r="H12" s="42">
        <f t="shared" si="2"/>
        <v>87775.13</v>
      </c>
      <c r="I12" s="42">
        <f t="shared" si="2"/>
        <v>88843.45</v>
      </c>
      <c r="J12" s="42">
        <f t="shared" si="2"/>
        <v>90559.16</v>
      </c>
      <c r="K12" s="42">
        <f t="shared" si="2"/>
        <v>91125.45</v>
      </c>
      <c r="L12" s="42">
        <f t="shared" si="2"/>
        <v>92212.18</v>
      </c>
      <c r="M12" s="42">
        <f t="shared" si="2"/>
        <v>93056.31</v>
      </c>
    </row>
    <row r="13" spans="1:13" s="7" customFormat="1" ht="15.75" customHeight="1" thickBot="1">
      <c r="A13" s="93" t="s">
        <v>89</v>
      </c>
      <c r="B13" s="62">
        <f>SUM(B11:B12)</f>
        <v>117189.829</v>
      </c>
      <c r="C13" s="62">
        <f aca="true" t="shared" si="3" ref="C13:M13">SUM(C11:C12)</f>
        <v>118906.289</v>
      </c>
      <c r="D13" s="62">
        <f t="shared" si="3"/>
        <v>121357.467</v>
      </c>
      <c r="E13" s="62">
        <f t="shared" si="3"/>
        <v>124557.714</v>
      </c>
      <c r="F13" s="62">
        <f t="shared" si="3"/>
        <v>127162.59100000001</v>
      </c>
      <c r="G13" s="62">
        <f t="shared" si="3"/>
        <v>129310.886</v>
      </c>
      <c r="H13" s="62">
        <f t="shared" si="3"/>
        <v>132187.575</v>
      </c>
      <c r="I13" s="62">
        <f t="shared" si="3"/>
        <v>134626.459</v>
      </c>
      <c r="J13" s="62">
        <f t="shared" si="3"/>
        <v>137476.719</v>
      </c>
      <c r="K13" s="62">
        <f t="shared" si="3"/>
        <v>139356.584</v>
      </c>
      <c r="L13" s="62">
        <f t="shared" si="3"/>
        <v>141799.557</v>
      </c>
      <c r="M13" s="62">
        <f t="shared" si="3"/>
        <v>144367.135</v>
      </c>
    </row>
    <row r="14" spans="1:13" ht="15.75" customHeight="1" thickBot="1">
      <c r="A14" s="65" t="s">
        <v>148</v>
      </c>
      <c r="B14" s="94">
        <v>0.686</v>
      </c>
      <c r="C14" s="94">
        <v>0.679</v>
      </c>
      <c r="D14" s="94">
        <v>0.677</v>
      </c>
      <c r="E14" s="94">
        <v>0.675</v>
      </c>
      <c r="F14" s="94">
        <v>0.674</v>
      </c>
      <c r="G14" s="94">
        <v>0.67</v>
      </c>
      <c r="H14" s="94">
        <v>0.664</v>
      </c>
      <c r="I14" s="94">
        <v>0.66</v>
      </c>
      <c r="J14" s="94">
        <v>0.659</v>
      </c>
      <c r="K14" s="94">
        <v>0.654</v>
      </c>
      <c r="L14" s="94">
        <v>0.65</v>
      </c>
      <c r="M14" s="94">
        <v>0.645</v>
      </c>
    </row>
    <row r="15" spans="1:14" ht="13.5" customHeight="1">
      <c r="A15" s="3" t="s">
        <v>71</v>
      </c>
      <c r="B15" s="3"/>
      <c r="N15" s="3"/>
    </row>
    <row r="17" spans="1:13" ht="19.5" customHeight="1">
      <c r="A17" s="4" t="s">
        <v>293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ht="6.75" customHeight="1" thickBot="1"/>
    <row r="19" spans="2:13" ht="13.5" customHeight="1" thickBot="1">
      <c r="B19" s="273">
        <v>2009</v>
      </c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2:13" ht="13.5" thickBot="1">
      <c r="B20" s="207" t="s">
        <v>275</v>
      </c>
      <c r="C20" s="207" t="s">
        <v>276</v>
      </c>
      <c r="D20" s="207" t="s">
        <v>12</v>
      </c>
      <c r="E20" s="207" t="s">
        <v>13</v>
      </c>
      <c r="F20" s="207" t="s">
        <v>14</v>
      </c>
      <c r="G20" s="207" t="s">
        <v>15</v>
      </c>
      <c r="H20" s="207" t="s">
        <v>16</v>
      </c>
      <c r="I20" s="207" t="s">
        <v>277</v>
      </c>
      <c r="J20" s="207" t="s">
        <v>278</v>
      </c>
      <c r="K20" s="207" t="s">
        <v>279</v>
      </c>
      <c r="L20" s="207" t="s">
        <v>280</v>
      </c>
      <c r="M20" s="207" t="s">
        <v>281</v>
      </c>
    </row>
    <row r="21" spans="1:13" ht="15.75" customHeight="1" thickBot="1">
      <c r="A21" s="93" t="s">
        <v>149</v>
      </c>
      <c r="B21" s="96">
        <v>13135</v>
      </c>
      <c r="C21" s="96">
        <v>13974</v>
      </c>
      <c r="D21" s="96">
        <v>15398</v>
      </c>
      <c r="E21" s="96">
        <v>14206</v>
      </c>
      <c r="F21" s="96">
        <v>15662</v>
      </c>
      <c r="G21" s="96">
        <v>14295</v>
      </c>
      <c r="H21" s="96">
        <v>16258</v>
      </c>
      <c r="I21" s="96">
        <v>14608</v>
      </c>
      <c r="J21" s="96">
        <v>15354</v>
      </c>
      <c r="K21" s="96">
        <v>18540</v>
      </c>
      <c r="L21" s="96">
        <v>14293</v>
      </c>
      <c r="M21" s="96">
        <v>13546</v>
      </c>
    </row>
    <row r="22" spans="1:14" ht="13.5" customHeight="1">
      <c r="A22" s="3" t="s">
        <v>71</v>
      </c>
      <c r="B22" s="3"/>
      <c r="I22" s="3" t="s">
        <v>90</v>
      </c>
      <c r="N22" s="3"/>
    </row>
    <row r="25" spans="2:12" ht="12.75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</sheetData>
  <sheetProtection/>
  <mergeCells count="2">
    <mergeCell ref="B3:M3"/>
    <mergeCell ref="B19:M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8.421875" style="3" customWidth="1"/>
    <col min="3" max="3" width="20.28125" style="3" customWidth="1"/>
    <col min="4" max="15" width="8.57421875" style="101" customWidth="1"/>
    <col min="16" max="16" width="9.140625" style="101" customWidth="1"/>
    <col min="17" max="16384" width="9.140625" style="3" customWidth="1"/>
  </cols>
  <sheetData>
    <row r="1" spans="1:16" ht="19.5" customHeight="1">
      <c r="A1" s="4" t="s">
        <v>294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5"/>
    </row>
    <row r="2" ht="6.75" customHeight="1" thickBot="1"/>
    <row r="3" spans="4:15" ht="13.5" customHeight="1" thickBot="1">
      <c r="D3" s="273">
        <v>2009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4:15" ht="13.5" customHeight="1" thickBot="1">
      <c r="D4" s="207" t="s">
        <v>275</v>
      </c>
      <c r="E4" s="207" t="s">
        <v>276</v>
      </c>
      <c r="F4" s="207" t="s">
        <v>12</v>
      </c>
      <c r="G4" s="207" t="s">
        <v>13</v>
      </c>
      <c r="H4" s="207" t="s">
        <v>14</v>
      </c>
      <c r="I4" s="207" t="s">
        <v>15</v>
      </c>
      <c r="J4" s="207" t="s">
        <v>16</v>
      </c>
      <c r="K4" s="207" t="s">
        <v>277</v>
      </c>
      <c r="L4" s="207" t="s">
        <v>278</v>
      </c>
      <c r="M4" s="207" t="s">
        <v>279</v>
      </c>
      <c r="N4" s="207" t="s">
        <v>280</v>
      </c>
      <c r="O4" s="207" t="s">
        <v>281</v>
      </c>
    </row>
    <row r="5" spans="1:15" ht="30" customHeight="1">
      <c r="A5" s="333" t="s">
        <v>295</v>
      </c>
      <c r="B5" s="329" t="s">
        <v>150</v>
      </c>
      <c r="C5" s="330"/>
      <c r="D5" s="215">
        <v>10.07</v>
      </c>
      <c r="E5" s="215">
        <v>10.03</v>
      </c>
      <c r="F5" s="215">
        <v>10.1</v>
      </c>
      <c r="G5" s="215">
        <v>9.83</v>
      </c>
      <c r="H5" s="215">
        <v>9.79</v>
      </c>
      <c r="I5" s="215">
        <v>9.76</v>
      </c>
      <c r="J5" s="215">
        <v>9.43</v>
      </c>
      <c r="K5" s="215">
        <v>9.27</v>
      </c>
      <c r="L5" s="215">
        <v>9.22</v>
      </c>
      <c r="M5" s="215">
        <v>9.15</v>
      </c>
      <c r="N5" s="215">
        <v>9.13</v>
      </c>
      <c r="O5" s="215">
        <v>9.04</v>
      </c>
    </row>
    <row r="6" spans="1:15" ht="30" customHeight="1">
      <c r="A6" s="334"/>
      <c r="B6" s="338" t="s">
        <v>151</v>
      </c>
      <c r="C6" s="339"/>
      <c r="D6" s="216">
        <v>1.54</v>
      </c>
      <c r="E6" s="216">
        <v>1.4</v>
      </c>
      <c r="F6" s="216">
        <v>1.46</v>
      </c>
      <c r="G6" s="216">
        <v>1.43</v>
      </c>
      <c r="H6" s="216">
        <v>1.42</v>
      </c>
      <c r="I6" s="216">
        <v>1.58</v>
      </c>
      <c r="J6" s="216">
        <v>1.29</v>
      </c>
      <c r="K6" s="216">
        <v>1.28</v>
      </c>
      <c r="L6" s="216">
        <v>1.27</v>
      </c>
      <c r="M6" s="216">
        <v>1.28</v>
      </c>
      <c r="N6" s="216">
        <v>1.32</v>
      </c>
      <c r="O6" s="216">
        <v>1.46</v>
      </c>
    </row>
    <row r="7" spans="1:15" s="6" customFormat="1" ht="30" customHeight="1">
      <c r="A7" s="334"/>
      <c r="B7" s="338" t="s">
        <v>152</v>
      </c>
      <c r="C7" s="339"/>
      <c r="D7" s="216">
        <v>1.54</v>
      </c>
      <c r="E7" s="216">
        <v>1.4</v>
      </c>
      <c r="F7" s="216">
        <v>1.46</v>
      </c>
      <c r="G7" s="216">
        <v>1.43</v>
      </c>
      <c r="H7" s="216">
        <v>1.42</v>
      </c>
      <c r="I7" s="216">
        <v>1.58</v>
      </c>
      <c r="J7" s="216">
        <v>1.29</v>
      </c>
      <c r="K7" s="216">
        <v>1.28</v>
      </c>
      <c r="L7" s="216">
        <v>1.27</v>
      </c>
      <c r="M7" s="216">
        <v>1.28</v>
      </c>
      <c r="N7" s="216">
        <v>1.32</v>
      </c>
      <c r="O7" s="216">
        <v>1.46</v>
      </c>
    </row>
    <row r="8" spans="1:15" s="7" customFormat="1" ht="30" customHeight="1">
      <c r="A8" s="334"/>
      <c r="B8" s="340" t="s">
        <v>153</v>
      </c>
      <c r="C8" s="341"/>
      <c r="D8" s="216">
        <v>7.56</v>
      </c>
      <c r="E8" s="216">
        <v>7.48</v>
      </c>
      <c r="F8" s="216">
        <v>7.44</v>
      </c>
      <c r="G8" s="216">
        <v>7.41</v>
      </c>
      <c r="H8" s="216">
        <v>7.38</v>
      </c>
      <c r="I8" s="216">
        <v>7.31</v>
      </c>
      <c r="J8" s="216">
        <v>7.33</v>
      </c>
      <c r="K8" s="216">
        <v>7.32</v>
      </c>
      <c r="L8" s="216">
        <v>7.26</v>
      </c>
      <c r="M8" s="216">
        <v>7.16</v>
      </c>
      <c r="N8" s="216">
        <v>7.09</v>
      </c>
      <c r="O8" s="216">
        <v>7.07</v>
      </c>
    </row>
    <row r="9" spans="1:15" s="7" customFormat="1" ht="30" customHeight="1" thickBot="1">
      <c r="A9" s="335"/>
      <c r="B9" s="336" t="s">
        <v>154</v>
      </c>
      <c r="C9" s="337"/>
      <c r="D9" s="84">
        <v>7.22</v>
      </c>
      <c r="E9" s="84">
        <v>7.13</v>
      </c>
      <c r="F9" s="84">
        <v>7.1</v>
      </c>
      <c r="G9" s="84">
        <v>7.08</v>
      </c>
      <c r="H9" s="84">
        <v>7.06</v>
      </c>
      <c r="I9" s="84">
        <v>6.96</v>
      </c>
      <c r="J9" s="84">
        <v>7.02</v>
      </c>
      <c r="K9" s="84">
        <v>7</v>
      </c>
      <c r="L9" s="84">
        <v>6.94</v>
      </c>
      <c r="M9" s="84">
        <v>6.86</v>
      </c>
      <c r="N9" s="84">
        <v>6.81</v>
      </c>
      <c r="O9" s="84">
        <v>6.75</v>
      </c>
    </row>
    <row r="10" spans="1:15" s="7" customFormat="1" ht="30" customHeight="1" thickBot="1">
      <c r="A10" s="322" t="s">
        <v>296</v>
      </c>
      <c r="B10" s="323"/>
      <c r="C10" s="323"/>
      <c r="D10" s="217">
        <v>3.5</v>
      </c>
      <c r="E10" s="217">
        <v>3.5</v>
      </c>
      <c r="F10" s="217">
        <v>3.5</v>
      </c>
      <c r="G10" s="217">
        <v>3.5</v>
      </c>
      <c r="H10" s="217">
        <v>3.5</v>
      </c>
      <c r="I10" s="217">
        <v>3.5</v>
      </c>
      <c r="J10" s="217">
        <v>3.5</v>
      </c>
      <c r="K10" s="217">
        <v>3.25</v>
      </c>
      <c r="L10" s="217">
        <v>3.25</v>
      </c>
      <c r="M10" s="217">
        <v>3.25</v>
      </c>
      <c r="N10" s="217">
        <v>3.25</v>
      </c>
      <c r="O10" s="217">
        <v>3</v>
      </c>
    </row>
    <row r="11" spans="1:15" s="7" customFormat="1" ht="30" customHeight="1">
      <c r="A11" s="333" t="s">
        <v>297</v>
      </c>
      <c r="B11" s="329" t="s">
        <v>150</v>
      </c>
      <c r="C11" s="330"/>
      <c r="D11" s="215">
        <v>7.35</v>
      </c>
      <c r="E11" s="215">
        <v>7.28</v>
      </c>
      <c r="F11" s="215">
        <v>7.32</v>
      </c>
      <c r="G11" s="215">
        <v>7.21</v>
      </c>
      <c r="H11" s="215">
        <v>7.28</v>
      </c>
      <c r="I11" s="215">
        <v>7.24</v>
      </c>
      <c r="J11" s="215">
        <v>7.24</v>
      </c>
      <c r="K11" s="215">
        <v>7.05</v>
      </c>
      <c r="L11" s="215">
        <v>7.24</v>
      </c>
      <c r="M11" s="215">
        <v>7.28</v>
      </c>
      <c r="N11" s="215">
        <v>7.25</v>
      </c>
      <c r="O11" s="215">
        <v>7.28</v>
      </c>
    </row>
    <row r="12" spans="1:15" s="7" customFormat="1" ht="30" customHeight="1">
      <c r="A12" s="334"/>
      <c r="B12" s="338" t="s">
        <v>151</v>
      </c>
      <c r="C12" s="339"/>
      <c r="D12" s="216">
        <v>0.5</v>
      </c>
      <c r="E12" s="216">
        <v>0.52</v>
      </c>
      <c r="F12" s="216">
        <v>0.57</v>
      </c>
      <c r="G12" s="216">
        <v>0.4</v>
      </c>
      <c r="H12" s="216">
        <v>0.47</v>
      </c>
      <c r="I12" s="216">
        <v>0.64</v>
      </c>
      <c r="J12" s="216">
        <v>0.57</v>
      </c>
      <c r="K12" s="216">
        <v>0.64</v>
      </c>
      <c r="L12" s="216">
        <v>0.69</v>
      </c>
      <c r="M12" s="216">
        <v>0.52</v>
      </c>
      <c r="N12" s="216">
        <v>0.5</v>
      </c>
      <c r="O12" s="216">
        <v>0.5</v>
      </c>
    </row>
    <row r="13" spans="1:15" s="7" customFormat="1" ht="30" customHeight="1">
      <c r="A13" s="334"/>
      <c r="B13" s="338" t="s">
        <v>152</v>
      </c>
      <c r="C13" s="339"/>
      <c r="D13" s="216">
        <v>1.3</v>
      </c>
      <c r="E13" s="216">
        <v>1.27</v>
      </c>
      <c r="F13" s="216">
        <v>1.23</v>
      </c>
      <c r="G13" s="216">
        <v>1.2</v>
      </c>
      <c r="H13" s="216">
        <v>1.22</v>
      </c>
      <c r="I13" s="216">
        <v>1.2</v>
      </c>
      <c r="J13" s="216">
        <v>1.22</v>
      </c>
      <c r="K13" s="216">
        <v>1.2</v>
      </c>
      <c r="L13" s="216">
        <v>1.13</v>
      </c>
      <c r="M13" s="216">
        <v>1.14</v>
      </c>
      <c r="N13" s="216">
        <v>1.22</v>
      </c>
      <c r="O13" s="216">
        <v>1.1</v>
      </c>
    </row>
    <row r="14" spans="1:15" ht="30" customHeight="1">
      <c r="A14" s="334"/>
      <c r="B14" s="340" t="s">
        <v>153</v>
      </c>
      <c r="C14" s="341"/>
      <c r="D14" s="218">
        <v>3.71</v>
      </c>
      <c r="E14" s="218">
        <v>3.65</v>
      </c>
      <c r="F14" s="218">
        <v>3.68</v>
      </c>
      <c r="G14" s="218">
        <v>3.65</v>
      </c>
      <c r="H14" s="218">
        <v>3.64</v>
      </c>
      <c r="I14" s="218">
        <v>3.63</v>
      </c>
      <c r="J14" s="218">
        <v>3.62</v>
      </c>
      <c r="K14" s="218">
        <v>3.61</v>
      </c>
      <c r="L14" s="218">
        <v>3.59</v>
      </c>
      <c r="M14" s="218">
        <v>3.6</v>
      </c>
      <c r="N14" s="218">
        <v>3.51</v>
      </c>
      <c r="O14" s="218">
        <v>3.53</v>
      </c>
    </row>
    <row r="15" spans="1:15" ht="30" customHeight="1" thickBot="1">
      <c r="A15" s="335"/>
      <c r="B15" s="336" t="s">
        <v>154</v>
      </c>
      <c r="C15" s="337"/>
      <c r="D15" s="219">
        <v>3.31</v>
      </c>
      <c r="E15" s="219">
        <v>3.25</v>
      </c>
      <c r="F15" s="219">
        <v>3.26</v>
      </c>
      <c r="G15" s="219">
        <v>3.24</v>
      </c>
      <c r="H15" s="219">
        <v>3.22</v>
      </c>
      <c r="I15" s="219">
        <v>3.18</v>
      </c>
      <c r="J15" s="219">
        <v>3.19</v>
      </c>
      <c r="K15" s="219">
        <v>3.18</v>
      </c>
      <c r="L15" s="219">
        <v>3.16</v>
      </c>
      <c r="M15" s="219">
        <v>3.18</v>
      </c>
      <c r="N15" s="219">
        <v>3.07</v>
      </c>
      <c r="O15" s="219">
        <v>3.05</v>
      </c>
    </row>
    <row r="16" spans="1:15" ht="30" customHeight="1">
      <c r="A16" s="327" t="s">
        <v>298</v>
      </c>
      <c r="B16" s="329" t="s">
        <v>20</v>
      </c>
      <c r="C16" s="330"/>
      <c r="D16" s="215">
        <v>4.4</v>
      </c>
      <c r="E16" s="215">
        <v>4.4</v>
      </c>
      <c r="F16" s="215">
        <v>4.4</v>
      </c>
      <c r="G16" s="215">
        <v>4.4</v>
      </c>
      <c r="H16" s="215">
        <v>4.4</v>
      </c>
      <c r="I16" s="215">
        <v>4.4</v>
      </c>
      <c r="J16" s="215">
        <v>4.4</v>
      </c>
      <c r="K16" s="215">
        <v>4.4</v>
      </c>
      <c r="L16" s="215">
        <v>4.4</v>
      </c>
      <c r="M16" s="215">
        <v>4.4</v>
      </c>
      <c r="N16" s="215">
        <v>3.77</v>
      </c>
      <c r="O16" s="215">
        <v>3.77</v>
      </c>
    </row>
    <row r="17" spans="1:15" ht="30" customHeight="1" thickBot="1">
      <c r="A17" s="328"/>
      <c r="B17" s="331" t="s">
        <v>21</v>
      </c>
      <c r="C17" s="332"/>
      <c r="D17" s="220">
        <v>4.89</v>
      </c>
      <c r="E17" s="220">
        <v>4.89</v>
      </c>
      <c r="F17" s="220">
        <v>4.89</v>
      </c>
      <c r="G17" s="220">
        <v>4.89</v>
      </c>
      <c r="H17" s="220">
        <v>4.89</v>
      </c>
      <c r="I17" s="220">
        <v>4.89</v>
      </c>
      <c r="J17" s="220">
        <v>4.89</v>
      </c>
      <c r="K17" s="220">
        <v>4.89</v>
      </c>
      <c r="L17" s="220">
        <v>4.89</v>
      </c>
      <c r="M17" s="220">
        <v>4.89</v>
      </c>
      <c r="N17" s="220">
        <v>4.03</v>
      </c>
      <c r="O17" s="220">
        <v>4.03</v>
      </c>
    </row>
    <row r="18" ht="13.5" customHeight="1">
      <c r="A18" s="3" t="s">
        <v>71</v>
      </c>
    </row>
    <row r="19" spans="4:14" ht="12.75"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</sheetData>
  <sheetProtection/>
  <mergeCells count="17">
    <mergeCell ref="B14:C14"/>
    <mergeCell ref="A10:C10"/>
    <mergeCell ref="D3:O3"/>
    <mergeCell ref="B5:C5"/>
    <mergeCell ref="B6:C6"/>
    <mergeCell ref="B11:C11"/>
    <mergeCell ref="B12:C12"/>
    <mergeCell ref="A16:A17"/>
    <mergeCell ref="B16:C16"/>
    <mergeCell ref="B17:C17"/>
    <mergeCell ref="A5:A9"/>
    <mergeCell ref="A11:A15"/>
    <mergeCell ref="B15:C15"/>
    <mergeCell ref="B7:C7"/>
    <mergeCell ref="B8:C8"/>
    <mergeCell ref="B9:C9"/>
    <mergeCell ref="B13:C1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9.00390625" style="3" customWidth="1"/>
    <col min="3" max="3" width="10.57421875" style="3" customWidth="1"/>
    <col min="4" max="15" width="8.7109375" style="51" customWidth="1"/>
    <col min="16" max="16384" width="9.140625" style="3" customWidth="1"/>
  </cols>
  <sheetData>
    <row r="1" spans="1:15" ht="19.5" customHeight="1">
      <c r="A1" s="4" t="s">
        <v>310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.75" customHeight="1" thickBot="1"/>
    <row r="3" spans="4:15" ht="13.5" customHeight="1" thickBot="1">
      <c r="D3" s="273">
        <v>2009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4:15" ht="13.5" customHeight="1" thickBot="1">
      <c r="D4" s="207" t="s">
        <v>275</v>
      </c>
      <c r="E4" s="207" t="s">
        <v>276</v>
      </c>
      <c r="F4" s="207" t="s">
        <v>12</v>
      </c>
      <c r="G4" s="207" t="s">
        <v>13</v>
      </c>
      <c r="H4" s="207" t="s">
        <v>14</v>
      </c>
      <c r="I4" s="207" t="s">
        <v>15</v>
      </c>
      <c r="J4" s="207" t="s">
        <v>16</v>
      </c>
      <c r="K4" s="207" t="s">
        <v>277</v>
      </c>
      <c r="L4" s="207" t="s">
        <v>278</v>
      </c>
      <c r="M4" s="207" t="s">
        <v>279</v>
      </c>
      <c r="N4" s="207" t="s">
        <v>280</v>
      </c>
      <c r="O4" s="207" t="s">
        <v>281</v>
      </c>
    </row>
    <row r="5" spans="1:15" ht="30" customHeight="1">
      <c r="A5" s="342" t="s">
        <v>155</v>
      </c>
      <c r="B5" s="345" t="s">
        <v>156</v>
      </c>
      <c r="C5" s="56" t="s">
        <v>163</v>
      </c>
      <c r="D5" s="81">
        <v>498.231</v>
      </c>
      <c r="E5" s="81">
        <v>398.897</v>
      </c>
      <c r="F5" s="81">
        <v>480.031</v>
      </c>
      <c r="G5" s="81">
        <v>453.243</v>
      </c>
      <c r="H5" s="81">
        <v>479.07</v>
      </c>
      <c r="I5" s="81">
        <v>544.448</v>
      </c>
      <c r="J5" s="81">
        <v>629.528</v>
      </c>
      <c r="K5" s="81">
        <v>608.641</v>
      </c>
      <c r="L5" s="81">
        <v>622.111</v>
      </c>
      <c r="M5" s="81">
        <v>560.233</v>
      </c>
      <c r="N5" s="81">
        <v>567.892</v>
      </c>
      <c r="O5" s="81">
        <v>533.898</v>
      </c>
    </row>
    <row r="6" spans="1:15" ht="30" customHeight="1" thickBot="1">
      <c r="A6" s="343"/>
      <c r="B6" s="346"/>
      <c r="C6" s="58" t="s">
        <v>164</v>
      </c>
      <c r="D6" s="95">
        <v>583.914</v>
      </c>
      <c r="E6" s="95">
        <v>358.311</v>
      </c>
      <c r="F6" s="95">
        <v>492.285</v>
      </c>
      <c r="G6" s="95">
        <v>273.362</v>
      </c>
      <c r="H6" s="95">
        <v>326.862</v>
      </c>
      <c r="I6" s="95">
        <v>458.341</v>
      </c>
      <c r="J6" s="95">
        <v>545.491</v>
      </c>
      <c r="K6" s="95">
        <v>478.968</v>
      </c>
      <c r="L6" s="95">
        <v>237.13</v>
      </c>
      <c r="M6" s="95">
        <v>409.641</v>
      </c>
      <c r="N6" s="95">
        <v>351.341</v>
      </c>
      <c r="O6" s="95">
        <v>479.791</v>
      </c>
    </row>
    <row r="7" spans="1:15" ht="30" customHeight="1">
      <c r="A7" s="343"/>
      <c r="B7" s="345" t="s">
        <v>157</v>
      </c>
      <c r="C7" s="56" t="s">
        <v>163</v>
      </c>
      <c r="D7" s="81">
        <v>569.371</v>
      </c>
      <c r="E7" s="81">
        <v>459.239</v>
      </c>
      <c r="F7" s="81">
        <v>501.717</v>
      </c>
      <c r="G7" s="81">
        <v>418.023</v>
      </c>
      <c r="H7" s="81">
        <v>505.529</v>
      </c>
      <c r="I7" s="81">
        <v>457.443</v>
      </c>
      <c r="J7" s="81">
        <v>513.206</v>
      </c>
      <c r="K7" s="81">
        <v>548.996</v>
      </c>
      <c r="L7" s="81">
        <v>655.499</v>
      </c>
      <c r="M7" s="81">
        <v>496.128</v>
      </c>
      <c r="N7" s="81">
        <v>511.184</v>
      </c>
      <c r="O7" s="81">
        <v>528.128</v>
      </c>
    </row>
    <row r="8" spans="1:15" s="6" customFormat="1" ht="30" customHeight="1" thickBot="1">
      <c r="A8" s="343"/>
      <c r="B8" s="346"/>
      <c r="C8" s="58" t="s">
        <v>164</v>
      </c>
      <c r="D8" s="95">
        <v>466.224</v>
      </c>
      <c r="E8" s="95">
        <v>389.715</v>
      </c>
      <c r="F8" s="95">
        <v>460.093</v>
      </c>
      <c r="G8" s="95">
        <v>348.076</v>
      </c>
      <c r="H8" s="95">
        <v>332.244</v>
      </c>
      <c r="I8" s="95">
        <v>418.493</v>
      </c>
      <c r="J8" s="95">
        <v>579.549</v>
      </c>
      <c r="K8" s="95">
        <v>392.646</v>
      </c>
      <c r="L8" s="95">
        <v>370.678</v>
      </c>
      <c r="M8" s="95">
        <v>460.727</v>
      </c>
      <c r="N8" s="95">
        <v>378.215</v>
      </c>
      <c r="O8" s="95">
        <v>509.745</v>
      </c>
    </row>
    <row r="9" spans="1:15" s="7" customFormat="1" ht="30" customHeight="1">
      <c r="A9" s="343"/>
      <c r="B9" s="345" t="s">
        <v>158</v>
      </c>
      <c r="C9" s="56" t="s">
        <v>163</v>
      </c>
      <c r="D9" s="81">
        <v>1142.452</v>
      </c>
      <c r="E9" s="81">
        <v>1070.269</v>
      </c>
      <c r="F9" s="81">
        <v>1049.394</v>
      </c>
      <c r="G9" s="81">
        <v>1057.722</v>
      </c>
      <c r="H9" s="81">
        <v>1040.345</v>
      </c>
      <c r="I9" s="81">
        <v>1125.464</v>
      </c>
      <c r="J9" s="81">
        <v>1235.554</v>
      </c>
      <c r="K9" s="81">
        <v>1288.426</v>
      </c>
      <c r="L9" s="81">
        <v>1236.783</v>
      </c>
      <c r="M9" s="81">
        <v>1291.502</v>
      </c>
      <c r="N9" s="81">
        <v>1342.321</v>
      </c>
      <c r="O9" s="81">
        <v>1322.216</v>
      </c>
    </row>
    <row r="10" spans="1:15" s="7" customFormat="1" ht="30" customHeight="1" thickBot="1">
      <c r="A10" s="344"/>
      <c r="B10" s="346"/>
      <c r="C10" s="58" t="s">
        <v>164</v>
      </c>
      <c r="D10" s="95">
        <v>2455.343</v>
      </c>
      <c r="E10" s="95">
        <v>2377.187</v>
      </c>
      <c r="F10" s="95">
        <v>2391.083</v>
      </c>
      <c r="G10" s="95">
        <v>2278.725</v>
      </c>
      <c r="H10" s="95">
        <v>2186.857</v>
      </c>
      <c r="I10" s="95">
        <v>2223.28</v>
      </c>
      <c r="J10" s="95">
        <v>2172.794</v>
      </c>
      <c r="K10" s="95">
        <v>2247.932</v>
      </c>
      <c r="L10" s="95">
        <v>2106.061</v>
      </c>
      <c r="M10" s="95">
        <v>2031.3</v>
      </c>
      <c r="N10" s="95">
        <v>1990.388</v>
      </c>
      <c r="O10" s="95">
        <v>1826.758</v>
      </c>
    </row>
    <row r="11" spans="1:15" s="7" customFormat="1" ht="30" customHeight="1">
      <c r="A11" s="333" t="s">
        <v>162</v>
      </c>
      <c r="B11" s="106" t="s">
        <v>159</v>
      </c>
      <c r="C11" s="56" t="s">
        <v>163</v>
      </c>
      <c r="D11" s="81">
        <v>192.73</v>
      </c>
      <c r="E11" s="81">
        <v>199.097</v>
      </c>
      <c r="F11" s="81">
        <v>289.385</v>
      </c>
      <c r="G11" s="81">
        <v>213.512</v>
      </c>
      <c r="H11" s="81">
        <v>240.426</v>
      </c>
      <c r="I11" s="81">
        <v>196.168</v>
      </c>
      <c r="J11" s="81">
        <v>279.534</v>
      </c>
      <c r="K11" s="81">
        <v>345.817</v>
      </c>
      <c r="L11" s="81">
        <v>223.811</v>
      </c>
      <c r="M11" s="81">
        <v>223.496</v>
      </c>
      <c r="N11" s="81">
        <v>260.3</v>
      </c>
      <c r="O11" s="81">
        <v>225.028</v>
      </c>
    </row>
    <row r="12" spans="1:15" s="7" customFormat="1" ht="30" customHeight="1" thickBot="1">
      <c r="A12" s="334"/>
      <c r="B12" s="102" t="s">
        <v>160</v>
      </c>
      <c r="C12" s="58" t="s">
        <v>164</v>
      </c>
      <c r="D12" s="95">
        <v>638.491</v>
      </c>
      <c r="E12" s="95">
        <v>595.138</v>
      </c>
      <c r="F12" s="95">
        <v>623.671</v>
      </c>
      <c r="G12" s="95">
        <v>662.058</v>
      </c>
      <c r="H12" s="95">
        <v>629.358</v>
      </c>
      <c r="I12" s="95">
        <v>551.974</v>
      </c>
      <c r="J12" s="95">
        <v>647.198</v>
      </c>
      <c r="K12" s="95">
        <v>531.588</v>
      </c>
      <c r="L12" s="95">
        <v>631.229</v>
      </c>
      <c r="M12" s="95">
        <v>610.764</v>
      </c>
      <c r="N12" s="95">
        <v>470.051</v>
      </c>
      <c r="O12" s="95">
        <v>565.354</v>
      </c>
    </row>
    <row r="13" spans="1:15" s="7" customFormat="1" ht="30" customHeight="1">
      <c r="A13" s="334"/>
      <c r="B13" s="347" t="s">
        <v>161</v>
      </c>
      <c r="C13" s="56" t="s">
        <v>163</v>
      </c>
      <c r="D13" s="81">
        <v>160.443</v>
      </c>
      <c r="E13" s="81">
        <v>159.939</v>
      </c>
      <c r="F13" s="81">
        <v>195.386</v>
      </c>
      <c r="G13" s="81">
        <v>195.096</v>
      </c>
      <c r="H13" s="81">
        <v>238.577</v>
      </c>
      <c r="I13" s="81">
        <v>212.472</v>
      </c>
      <c r="J13" s="81">
        <v>191.729</v>
      </c>
      <c r="K13" s="81">
        <v>215.739</v>
      </c>
      <c r="L13" s="81">
        <v>192.024</v>
      </c>
      <c r="M13" s="81">
        <v>187.077</v>
      </c>
      <c r="N13" s="81">
        <v>228.481</v>
      </c>
      <c r="O13" s="81">
        <v>234.691</v>
      </c>
    </row>
    <row r="14" spans="1:15" s="7" customFormat="1" ht="30" customHeight="1" thickBot="1">
      <c r="A14" s="335"/>
      <c r="B14" s="348"/>
      <c r="C14" s="58" t="s">
        <v>164</v>
      </c>
      <c r="D14" s="95">
        <v>624.841</v>
      </c>
      <c r="E14" s="95">
        <v>553.808</v>
      </c>
      <c r="F14" s="95">
        <v>539.2</v>
      </c>
      <c r="G14" s="95">
        <v>469.576</v>
      </c>
      <c r="H14" s="95">
        <v>382.154</v>
      </c>
      <c r="I14" s="95">
        <v>531.375</v>
      </c>
      <c r="J14" s="95">
        <v>517.449</v>
      </c>
      <c r="K14" s="95">
        <v>589.371</v>
      </c>
      <c r="L14" s="95">
        <v>449.26</v>
      </c>
      <c r="M14" s="95">
        <v>462.407</v>
      </c>
      <c r="N14" s="95">
        <v>454.075</v>
      </c>
      <c r="O14" s="95">
        <v>420.435</v>
      </c>
    </row>
    <row r="15" ht="13.5" customHeight="1">
      <c r="A15" s="3" t="s">
        <v>71</v>
      </c>
    </row>
  </sheetData>
  <sheetProtection/>
  <mergeCells count="7">
    <mergeCell ref="A11:A14"/>
    <mergeCell ref="D3:O3"/>
    <mergeCell ref="A5:A10"/>
    <mergeCell ref="B5:B6"/>
    <mergeCell ref="B7:B8"/>
    <mergeCell ref="B9:B10"/>
    <mergeCell ref="B13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28125" style="3" customWidth="1"/>
    <col min="2" max="13" width="8.7109375" style="51" customWidth="1"/>
    <col min="14" max="14" width="9.140625" style="51" customWidth="1"/>
    <col min="15" max="16384" width="9.140625" style="3" customWidth="1"/>
  </cols>
  <sheetData>
    <row r="1" spans="1:14" ht="19.5" customHeight="1">
      <c r="A1" s="4" t="s">
        <v>305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5"/>
    </row>
    <row r="2" spans="2:3" ht="6.75" customHeight="1" thickBot="1">
      <c r="B2" s="3"/>
      <c r="C2" s="3"/>
    </row>
    <row r="3" spans="2:13" ht="13.5" customHeight="1" thickBot="1">
      <c r="B3" s="273">
        <v>2009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2:13" ht="13.5" customHeight="1" thickBot="1">
      <c r="B4" s="207" t="s">
        <v>275</v>
      </c>
      <c r="C4" s="207" t="s">
        <v>276</v>
      </c>
      <c r="D4" s="207" t="s">
        <v>12</v>
      </c>
      <c r="E4" s="207" t="s">
        <v>13</v>
      </c>
      <c r="F4" s="207" t="s">
        <v>14</v>
      </c>
      <c r="G4" s="207" t="s">
        <v>15</v>
      </c>
      <c r="H4" s="207" t="s">
        <v>16</v>
      </c>
      <c r="I4" s="207" t="s">
        <v>277</v>
      </c>
      <c r="J4" s="207" t="s">
        <v>278</v>
      </c>
      <c r="K4" s="207" t="s">
        <v>279</v>
      </c>
      <c r="L4" s="207" t="s">
        <v>280</v>
      </c>
      <c r="M4" s="207" t="s">
        <v>281</v>
      </c>
    </row>
    <row r="5" spans="1:13" ht="12.75">
      <c r="A5" s="209" t="s">
        <v>165</v>
      </c>
      <c r="B5" s="104">
        <v>570</v>
      </c>
      <c r="C5" s="104">
        <v>569</v>
      </c>
      <c r="D5" s="104">
        <v>569</v>
      </c>
      <c r="E5" s="104">
        <v>571</v>
      </c>
      <c r="F5" s="104">
        <v>574</v>
      </c>
      <c r="G5" s="104">
        <v>577</v>
      </c>
      <c r="H5" s="104">
        <v>580</v>
      </c>
      <c r="I5" s="104">
        <v>581</v>
      </c>
      <c r="J5" s="104">
        <v>584</v>
      </c>
      <c r="K5" s="104">
        <v>590</v>
      </c>
      <c r="L5" s="104">
        <v>591</v>
      </c>
      <c r="M5" s="104">
        <v>598</v>
      </c>
    </row>
    <row r="6" spans="1:13" ht="12.75">
      <c r="A6" s="263" t="s">
        <v>166</v>
      </c>
      <c r="B6" s="105">
        <v>249</v>
      </c>
      <c r="C6" s="105">
        <v>249</v>
      </c>
      <c r="D6" s="105">
        <v>247</v>
      </c>
      <c r="E6" s="105">
        <v>250</v>
      </c>
      <c r="F6" s="105">
        <v>252</v>
      </c>
      <c r="G6" s="105">
        <v>251</v>
      </c>
      <c r="H6" s="105">
        <v>257</v>
      </c>
      <c r="I6" s="105">
        <v>262</v>
      </c>
      <c r="J6" s="105">
        <v>262</v>
      </c>
      <c r="K6" s="105">
        <v>261</v>
      </c>
      <c r="L6" s="105">
        <v>261</v>
      </c>
      <c r="M6" s="105">
        <v>264</v>
      </c>
    </row>
    <row r="7" spans="1:13" ht="12.75">
      <c r="A7" s="263" t="s">
        <v>167</v>
      </c>
      <c r="B7" s="105">
        <v>124</v>
      </c>
      <c r="C7" s="105">
        <v>124</v>
      </c>
      <c r="D7" s="105">
        <v>124</v>
      </c>
      <c r="E7" s="105">
        <v>124</v>
      </c>
      <c r="F7" s="105">
        <v>126</v>
      </c>
      <c r="G7" s="105">
        <v>126</v>
      </c>
      <c r="H7" s="105">
        <v>126</v>
      </c>
      <c r="I7" s="105">
        <v>126</v>
      </c>
      <c r="J7" s="105">
        <v>128</v>
      </c>
      <c r="K7" s="105">
        <v>130</v>
      </c>
      <c r="L7" s="105">
        <v>128</v>
      </c>
      <c r="M7" s="105">
        <v>131</v>
      </c>
    </row>
    <row r="8" spans="1:13" s="6" customFormat="1" ht="12">
      <c r="A8" s="263" t="s">
        <v>168</v>
      </c>
      <c r="B8" s="105">
        <v>96</v>
      </c>
      <c r="C8" s="105">
        <v>96</v>
      </c>
      <c r="D8" s="105">
        <v>95</v>
      </c>
      <c r="E8" s="105">
        <v>95</v>
      </c>
      <c r="F8" s="105">
        <v>95</v>
      </c>
      <c r="G8" s="105">
        <v>97</v>
      </c>
      <c r="H8" s="105">
        <v>97</v>
      </c>
      <c r="I8" s="105">
        <v>97</v>
      </c>
      <c r="J8" s="105">
        <v>98</v>
      </c>
      <c r="K8" s="105">
        <v>97</v>
      </c>
      <c r="L8" s="105">
        <v>95</v>
      </c>
      <c r="M8" s="105">
        <v>100</v>
      </c>
    </row>
    <row r="9" spans="1:13" s="7" customFormat="1" ht="11.25">
      <c r="A9" s="263" t="s">
        <v>169</v>
      </c>
      <c r="B9" s="105">
        <v>20</v>
      </c>
      <c r="C9" s="105">
        <v>20</v>
      </c>
      <c r="D9" s="105">
        <v>20</v>
      </c>
      <c r="E9" s="105">
        <v>21</v>
      </c>
      <c r="F9" s="105">
        <v>21</v>
      </c>
      <c r="G9" s="105">
        <v>21</v>
      </c>
      <c r="H9" s="105">
        <v>21</v>
      </c>
      <c r="I9" s="105">
        <v>21</v>
      </c>
      <c r="J9" s="105">
        <v>21</v>
      </c>
      <c r="K9" s="105">
        <v>24</v>
      </c>
      <c r="L9" s="105">
        <v>24</v>
      </c>
      <c r="M9" s="105">
        <v>23</v>
      </c>
    </row>
    <row r="10" spans="1:13" s="7" customFormat="1" ht="12" thickBot="1">
      <c r="A10" s="212" t="s">
        <v>170</v>
      </c>
      <c r="B10" s="99">
        <v>86</v>
      </c>
      <c r="C10" s="99">
        <v>85</v>
      </c>
      <c r="D10" s="99">
        <v>84</v>
      </c>
      <c r="E10" s="99">
        <v>83</v>
      </c>
      <c r="F10" s="99">
        <v>84</v>
      </c>
      <c r="G10" s="99">
        <v>90</v>
      </c>
      <c r="H10" s="99">
        <v>87</v>
      </c>
      <c r="I10" s="99">
        <v>87</v>
      </c>
      <c r="J10" s="99">
        <v>88</v>
      </c>
      <c r="K10" s="99">
        <v>88</v>
      </c>
      <c r="L10" s="99">
        <v>89</v>
      </c>
      <c r="M10" s="99">
        <v>91</v>
      </c>
    </row>
    <row r="11" spans="1:13" ht="13.5" thickBot="1">
      <c r="A11" s="265" t="s">
        <v>171</v>
      </c>
      <c r="B11" s="107">
        <f aca="true" t="shared" si="0" ref="B11:M11">SUM(B5:B10)</f>
        <v>1145</v>
      </c>
      <c r="C11" s="107">
        <f t="shared" si="0"/>
        <v>1143</v>
      </c>
      <c r="D11" s="107">
        <f t="shared" si="0"/>
        <v>1139</v>
      </c>
      <c r="E11" s="107">
        <f t="shared" si="0"/>
        <v>1144</v>
      </c>
      <c r="F11" s="107">
        <f t="shared" si="0"/>
        <v>1152</v>
      </c>
      <c r="G11" s="107">
        <f t="shared" si="0"/>
        <v>1162</v>
      </c>
      <c r="H11" s="107">
        <f t="shared" si="0"/>
        <v>1168</v>
      </c>
      <c r="I11" s="107">
        <f t="shared" si="0"/>
        <v>1174</v>
      </c>
      <c r="J11" s="107">
        <f t="shared" si="0"/>
        <v>1181</v>
      </c>
      <c r="K11" s="107">
        <f t="shared" si="0"/>
        <v>1190</v>
      </c>
      <c r="L11" s="107">
        <f t="shared" si="0"/>
        <v>1188</v>
      </c>
      <c r="M11" s="107">
        <f t="shared" si="0"/>
        <v>1207</v>
      </c>
    </row>
    <row r="12" spans="1:3" ht="13.5" customHeight="1">
      <c r="A12" s="3" t="s">
        <v>71</v>
      </c>
      <c r="B12" s="3"/>
      <c r="C12" s="3"/>
    </row>
    <row r="14" spans="1:13" ht="19.5" customHeight="1">
      <c r="A14" s="4" t="s">
        <v>312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6.75" customHeight="1" thickBot="1"/>
    <row r="16" spans="2:13" ht="13.5" customHeight="1" thickBot="1">
      <c r="B16" s="273">
        <v>2009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</row>
    <row r="17" spans="2:13" ht="13.5" customHeight="1" thickBot="1">
      <c r="B17" s="207" t="s">
        <v>275</v>
      </c>
      <c r="C17" s="207" t="s">
        <v>276</v>
      </c>
      <c r="D17" s="207" t="s">
        <v>12</v>
      </c>
      <c r="E17" s="207" t="s">
        <v>13</v>
      </c>
      <c r="F17" s="207" t="s">
        <v>14</v>
      </c>
      <c r="G17" s="207" t="s">
        <v>15</v>
      </c>
      <c r="H17" s="207" t="s">
        <v>16</v>
      </c>
      <c r="I17" s="207" t="s">
        <v>277</v>
      </c>
      <c r="J17" s="207" t="s">
        <v>278</v>
      </c>
      <c r="K17" s="207" t="s">
        <v>279</v>
      </c>
      <c r="L17" s="207" t="s">
        <v>280</v>
      </c>
      <c r="M17" s="207" t="s">
        <v>281</v>
      </c>
    </row>
    <row r="18" spans="1:13" ht="12.75">
      <c r="A18" s="209" t="s">
        <v>172</v>
      </c>
      <c r="B18" s="81">
        <v>43944</v>
      </c>
      <c r="C18" s="81">
        <v>44251</v>
      </c>
      <c r="D18" s="81">
        <v>44463</v>
      </c>
      <c r="E18" s="81">
        <v>44627</v>
      </c>
      <c r="F18" s="81">
        <v>44782</v>
      </c>
      <c r="G18" s="81">
        <v>44818</v>
      </c>
      <c r="H18" s="81">
        <v>45130</v>
      </c>
      <c r="I18" s="81">
        <v>45109</v>
      </c>
      <c r="J18" s="81">
        <v>45145</v>
      </c>
      <c r="K18" s="81">
        <v>45213</v>
      </c>
      <c r="L18" s="81">
        <v>45297</v>
      </c>
      <c r="M18" s="81">
        <v>45469</v>
      </c>
    </row>
    <row r="19" spans="1:13" ht="12.75">
      <c r="A19" s="263" t="s">
        <v>173</v>
      </c>
      <c r="B19" s="112">
        <v>24984</v>
      </c>
      <c r="C19" s="112">
        <v>24989</v>
      </c>
      <c r="D19" s="112">
        <v>24857</v>
      </c>
      <c r="E19" s="112">
        <v>24942</v>
      </c>
      <c r="F19" s="112">
        <v>25037</v>
      </c>
      <c r="G19" s="112">
        <v>25068</v>
      </c>
      <c r="H19" s="112">
        <v>24837</v>
      </c>
      <c r="I19" s="112">
        <v>24668</v>
      </c>
      <c r="J19" s="112">
        <v>24790</v>
      </c>
      <c r="K19" s="112">
        <v>24776</v>
      </c>
      <c r="L19" s="112">
        <v>24712</v>
      </c>
      <c r="M19" s="112">
        <v>24752</v>
      </c>
    </row>
    <row r="20" spans="1:13" ht="13.5" thickBot="1">
      <c r="A20" s="212" t="s">
        <v>174</v>
      </c>
      <c r="B20" s="95">
        <v>15392</v>
      </c>
      <c r="C20" s="95">
        <v>15546</v>
      </c>
      <c r="D20" s="95">
        <v>15762</v>
      </c>
      <c r="E20" s="95">
        <v>15960</v>
      </c>
      <c r="F20" s="95">
        <v>16205</v>
      </c>
      <c r="G20" s="95">
        <v>16520</v>
      </c>
      <c r="H20" s="95">
        <v>16840</v>
      </c>
      <c r="I20" s="95">
        <v>16891</v>
      </c>
      <c r="J20" s="95">
        <v>17048</v>
      </c>
      <c r="K20" s="95">
        <v>17188</v>
      </c>
      <c r="L20" s="95">
        <v>17412</v>
      </c>
      <c r="M20" s="95">
        <v>17693</v>
      </c>
    </row>
    <row r="21" spans="1:13" ht="13.5" thickBot="1">
      <c r="A21" s="265" t="s">
        <v>171</v>
      </c>
      <c r="B21" s="72">
        <f aca="true" t="shared" si="1" ref="B21:M21">SUM(B18:B20)</f>
        <v>84320</v>
      </c>
      <c r="C21" s="72">
        <f t="shared" si="1"/>
        <v>84786</v>
      </c>
      <c r="D21" s="72">
        <f t="shared" si="1"/>
        <v>85082</v>
      </c>
      <c r="E21" s="72">
        <f t="shared" si="1"/>
        <v>85529</v>
      </c>
      <c r="F21" s="72">
        <f t="shared" si="1"/>
        <v>86024</v>
      </c>
      <c r="G21" s="72">
        <f t="shared" si="1"/>
        <v>86406</v>
      </c>
      <c r="H21" s="72">
        <f t="shared" si="1"/>
        <v>86807</v>
      </c>
      <c r="I21" s="72">
        <f t="shared" si="1"/>
        <v>86668</v>
      </c>
      <c r="J21" s="72">
        <f t="shared" si="1"/>
        <v>86983</v>
      </c>
      <c r="K21" s="72">
        <f t="shared" si="1"/>
        <v>87177</v>
      </c>
      <c r="L21" s="72">
        <f t="shared" si="1"/>
        <v>87421</v>
      </c>
      <c r="M21" s="72">
        <f t="shared" si="1"/>
        <v>87914</v>
      </c>
    </row>
    <row r="22" ht="13.5" customHeight="1">
      <c r="A22" s="3" t="s">
        <v>71</v>
      </c>
    </row>
    <row r="24" spans="1:13" ht="19.5" customHeight="1">
      <c r="A24" s="4" t="s">
        <v>299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ht="6.75" customHeight="1" thickBot="1"/>
    <row r="26" spans="2:13" ht="13.5" customHeight="1" thickBot="1">
      <c r="B26" s="273">
        <v>2009</v>
      </c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</row>
    <row r="27" spans="2:13" ht="13.5" customHeight="1" thickBot="1">
      <c r="B27" s="207" t="s">
        <v>275</v>
      </c>
      <c r="C27" s="207" t="s">
        <v>276</v>
      </c>
      <c r="D27" s="207" t="s">
        <v>12</v>
      </c>
      <c r="E27" s="207" t="s">
        <v>13</v>
      </c>
      <c r="F27" s="207" t="s">
        <v>14</v>
      </c>
      <c r="G27" s="207" t="s">
        <v>15</v>
      </c>
      <c r="H27" s="207" t="s">
        <v>16</v>
      </c>
      <c r="I27" s="207" t="s">
        <v>277</v>
      </c>
      <c r="J27" s="207" t="s">
        <v>278</v>
      </c>
      <c r="K27" s="207" t="s">
        <v>279</v>
      </c>
      <c r="L27" s="207" t="s">
        <v>280</v>
      </c>
      <c r="M27" s="207" t="s">
        <v>281</v>
      </c>
    </row>
    <row r="28" spans="1:13" ht="24" customHeight="1" thickBot="1">
      <c r="A28" s="53" t="s">
        <v>175</v>
      </c>
      <c r="B28" s="240">
        <v>11.61</v>
      </c>
      <c r="C28" s="240">
        <v>11.95</v>
      </c>
      <c r="D28" s="240">
        <v>12.41</v>
      </c>
      <c r="E28" s="240">
        <v>11.57</v>
      </c>
      <c r="F28" s="240">
        <v>12.39</v>
      </c>
      <c r="G28" s="240">
        <v>12.89</v>
      </c>
      <c r="H28" s="240">
        <v>12.08</v>
      </c>
      <c r="I28" s="240">
        <v>12.37</v>
      </c>
      <c r="J28" s="240">
        <v>12.7</v>
      </c>
      <c r="K28" s="240">
        <v>11.93</v>
      </c>
      <c r="L28" s="240">
        <v>12.76</v>
      </c>
      <c r="M28" s="240">
        <v>11.98</v>
      </c>
    </row>
    <row r="29" spans="1:13" ht="24" customHeight="1" thickBot="1">
      <c r="A29" s="53" t="s">
        <v>176</v>
      </c>
      <c r="B29" s="240">
        <v>65.47</v>
      </c>
      <c r="C29" s="240">
        <v>67.87</v>
      </c>
      <c r="D29" s="240">
        <v>68.56</v>
      </c>
      <c r="E29" s="240">
        <v>67.92</v>
      </c>
      <c r="F29" s="240">
        <v>67.35</v>
      </c>
      <c r="G29" s="240">
        <v>68.09</v>
      </c>
      <c r="H29" s="240">
        <v>65.74</v>
      </c>
      <c r="I29" s="240">
        <v>65.22</v>
      </c>
      <c r="J29" s="240">
        <v>69.02</v>
      </c>
      <c r="K29" s="240">
        <v>63.26</v>
      </c>
      <c r="L29" s="240">
        <v>69.66</v>
      </c>
      <c r="M29" s="240">
        <v>69.35</v>
      </c>
    </row>
    <row r="30" ht="13.5" customHeight="1">
      <c r="A30" s="3" t="s">
        <v>71</v>
      </c>
    </row>
    <row r="31" ht="13.5" customHeight="1"/>
    <row r="32" spans="1:13" ht="19.5" customHeight="1">
      <c r="A32" s="349" t="s">
        <v>306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</row>
    <row r="33" ht="6.75" customHeight="1" thickBot="1"/>
    <row r="34" spans="2:13" ht="13.5" customHeight="1" thickBot="1">
      <c r="B34" s="273">
        <v>2009</v>
      </c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2:13" ht="13.5" customHeight="1" thickBot="1">
      <c r="B35" s="207" t="s">
        <v>275</v>
      </c>
      <c r="C35" s="207" t="s">
        <v>276</v>
      </c>
      <c r="D35" s="207" t="s">
        <v>12</v>
      </c>
      <c r="E35" s="207" t="s">
        <v>13</v>
      </c>
      <c r="F35" s="207" t="s">
        <v>14</v>
      </c>
      <c r="G35" s="207" t="s">
        <v>15</v>
      </c>
      <c r="H35" s="207" t="s">
        <v>16</v>
      </c>
      <c r="I35" s="207" t="s">
        <v>277</v>
      </c>
      <c r="J35" s="207" t="s">
        <v>278</v>
      </c>
      <c r="K35" s="207" t="s">
        <v>279</v>
      </c>
      <c r="L35" s="207" t="s">
        <v>280</v>
      </c>
      <c r="M35" s="207" t="s">
        <v>281</v>
      </c>
    </row>
    <row r="36" spans="1:13" ht="12.75">
      <c r="A36" s="209" t="s">
        <v>177</v>
      </c>
      <c r="B36" s="81">
        <v>1528069</v>
      </c>
      <c r="C36" s="81">
        <v>1531583</v>
      </c>
      <c r="D36" s="81">
        <v>1549290</v>
      </c>
      <c r="E36" s="81">
        <v>1558366</v>
      </c>
      <c r="F36" s="81">
        <v>1570512</v>
      </c>
      <c r="G36" s="81">
        <v>1583277</v>
      </c>
      <c r="H36" s="81">
        <v>1590815</v>
      </c>
      <c r="I36" s="81">
        <v>1602310</v>
      </c>
      <c r="J36" s="81">
        <v>1560991</v>
      </c>
      <c r="K36" s="81">
        <v>1511327</v>
      </c>
      <c r="L36" s="81">
        <v>1583858</v>
      </c>
      <c r="M36" s="81">
        <v>1582769</v>
      </c>
    </row>
    <row r="37" spans="1:13" ht="13.5" thickBot="1">
      <c r="A37" s="212" t="s">
        <v>178</v>
      </c>
      <c r="B37" s="95">
        <v>43825</v>
      </c>
      <c r="C37" s="95">
        <v>43420</v>
      </c>
      <c r="D37" s="95">
        <v>43343</v>
      </c>
      <c r="E37" s="95">
        <v>42849</v>
      </c>
      <c r="F37" s="95">
        <v>43410</v>
      </c>
      <c r="G37" s="95">
        <v>43138</v>
      </c>
      <c r="H37" s="95">
        <v>44059</v>
      </c>
      <c r="I37" s="95">
        <v>46127</v>
      </c>
      <c r="J37" s="95">
        <v>44970</v>
      </c>
      <c r="K37" s="95">
        <v>47249</v>
      </c>
      <c r="L37" s="95">
        <v>46152</v>
      </c>
      <c r="M37" s="95">
        <v>47267</v>
      </c>
    </row>
    <row r="38" spans="1:13" ht="13.5" thickBot="1">
      <c r="A38" s="262" t="s">
        <v>89</v>
      </c>
      <c r="B38" s="108">
        <f aca="true" t="shared" si="2" ref="B38:L38">SUM(B36:B37)</f>
        <v>1571894</v>
      </c>
      <c r="C38" s="108">
        <f t="shared" si="2"/>
        <v>1575003</v>
      </c>
      <c r="D38" s="108">
        <f t="shared" si="2"/>
        <v>1592633</v>
      </c>
      <c r="E38" s="108">
        <f t="shared" si="2"/>
        <v>1601215</v>
      </c>
      <c r="F38" s="108">
        <f t="shared" si="2"/>
        <v>1613922</v>
      </c>
      <c r="G38" s="108">
        <f t="shared" si="2"/>
        <v>1626415</v>
      </c>
      <c r="H38" s="108">
        <f t="shared" si="2"/>
        <v>1634874</v>
      </c>
      <c r="I38" s="108">
        <f t="shared" si="2"/>
        <v>1648437</v>
      </c>
      <c r="J38" s="108">
        <f t="shared" si="2"/>
        <v>1605961</v>
      </c>
      <c r="K38" s="108">
        <f t="shared" si="2"/>
        <v>1558576</v>
      </c>
      <c r="L38" s="108">
        <f t="shared" si="2"/>
        <v>1630010</v>
      </c>
      <c r="M38" s="108">
        <f>SUM(M36:M37)</f>
        <v>1630036</v>
      </c>
    </row>
    <row r="39" ht="13.5" customHeight="1">
      <c r="A39" s="3" t="s">
        <v>71</v>
      </c>
    </row>
  </sheetData>
  <sheetProtection/>
  <mergeCells count="5">
    <mergeCell ref="A32:M32"/>
    <mergeCell ref="B34:M34"/>
    <mergeCell ref="B3:M3"/>
    <mergeCell ref="B16:M16"/>
    <mergeCell ref="B26:M2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"/>
  <sheetViews>
    <sheetView zoomScalePageLayoutView="0" workbookViewId="0" topLeftCell="A1">
      <selection activeCell="B5" sqref="B5:B9"/>
    </sheetView>
  </sheetViews>
  <sheetFormatPr defaultColWidth="9.140625" defaultRowHeight="12.75"/>
  <cols>
    <col min="1" max="1" width="4.00390625" style="241" customWidth="1"/>
    <col min="2" max="2" width="25.28125" style="241" customWidth="1"/>
    <col min="3" max="16384" width="9.140625" style="241" customWidth="1"/>
  </cols>
  <sheetData>
    <row r="1" spans="1:2" s="3" customFormat="1" ht="19.5" customHeight="1">
      <c r="A1" s="4" t="s">
        <v>300</v>
      </c>
      <c r="B1" s="15"/>
    </row>
    <row r="2" s="3" customFormat="1" ht="6.75" customHeight="1" thickBot="1">
      <c r="B2" s="15"/>
    </row>
    <row r="3" spans="2:14" s="3" customFormat="1" ht="13.5" customHeight="1" thickBot="1">
      <c r="B3" s="15"/>
      <c r="C3" s="273">
        <v>2009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2:14" s="3" customFormat="1" ht="13.5" customHeight="1" thickBot="1">
      <c r="B4" s="15"/>
      <c r="C4" s="207" t="s">
        <v>275</v>
      </c>
      <c r="D4" s="207" t="s">
        <v>276</v>
      </c>
      <c r="E4" s="207" t="s">
        <v>12</v>
      </c>
      <c r="F4" s="207" t="s">
        <v>13</v>
      </c>
      <c r="G4" s="207" t="s">
        <v>14</v>
      </c>
      <c r="H4" s="207" t="s">
        <v>15</v>
      </c>
      <c r="I4" s="207" t="s">
        <v>16</v>
      </c>
      <c r="J4" s="207" t="s">
        <v>277</v>
      </c>
      <c r="K4" s="207" t="s">
        <v>278</v>
      </c>
      <c r="L4" s="207" t="s">
        <v>279</v>
      </c>
      <c r="M4" s="207" t="s">
        <v>280</v>
      </c>
      <c r="N4" s="207" t="s">
        <v>281</v>
      </c>
    </row>
    <row r="5" spans="1:14" s="3" customFormat="1" ht="39.75" customHeight="1">
      <c r="A5" s="350" t="s">
        <v>0</v>
      </c>
      <c r="B5" s="56" t="s">
        <v>179</v>
      </c>
      <c r="C5" s="81">
        <v>84286294</v>
      </c>
      <c r="D5" s="81">
        <v>72647195</v>
      </c>
      <c r="E5" s="81">
        <v>78616097.3</v>
      </c>
      <c r="F5" s="81">
        <v>79517296.2</v>
      </c>
      <c r="G5" s="113">
        <v>81998471.7</v>
      </c>
      <c r="H5" s="113">
        <v>94121844.1</v>
      </c>
      <c r="I5" s="113">
        <v>109615125.7</v>
      </c>
      <c r="J5" s="113">
        <v>101456601.3</v>
      </c>
      <c r="K5" s="113">
        <v>97317738.4</v>
      </c>
      <c r="L5" s="113">
        <v>94954421.6</v>
      </c>
      <c r="M5" s="113">
        <v>94313896.3</v>
      </c>
      <c r="N5" s="113">
        <v>143593862.8</v>
      </c>
    </row>
    <row r="6" spans="1:14" s="3" customFormat="1" ht="39.75" customHeight="1">
      <c r="A6" s="351"/>
      <c r="B6" s="57" t="s">
        <v>180</v>
      </c>
      <c r="C6" s="114">
        <v>1719363.1</v>
      </c>
      <c r="D6" s="114">
        <v>1603055.4</v>
      </c>
      <c r="E6" s="114">
        <v>1495878.3</v>
      </c>
      <c r="F6" s="114">
        <v>1771690.4</v>
      </c>
      <c r="G6" s="115">
        <v>1559547.1</v>
      </c>
      <c r="H6" s="115">
        <v>1901875.6</v>
      </c>
      <c r="I6" s="115">
        <v>2277140.8</v>
      </c>
      <c r="J6" s="115">
        <v>2269170.8</v>
      </c>
      <c r="K6" s="115">
        <v>1689526.9</v>
      </c>
      <c r="L6" s="115">
        <v>1526965.5</v>
      </c>
      <c r="M6" s="115">
        <v>1560965.9</v>
      </c>
      <c r="N6" s="115">
        <v>2404274.4</v>
      </c>
    </row>
    <row r="7" spans="1:14" s="3" customFormat="1" ht="39.75" customHeight="1">
      <c r="A7" s="351"/>
      <c r="B7" s="57" t="s">
        <v>181</v>
      </c>
      <c r="C7" s="112">
        <v>44415463</v>
      </c>
      <c r="D7" s="112">
        <v>43179709</v>
      </c>
      <c r="E7" s="112">
        <v>50579069</v>
      </c>
      <c r="F7" s="112">
        <v>55320413</v>
      </c>
      <c r="G7" s="116">
        <v>50433732</v>
      </c>
      <c r="H7" s="116">
        <v>52827116</v>
      </c>
      <c r="I7" s="116">
        <v>61311880</v>
      </c>
      <c r="J7" s="116">
        <v>57638632</v>
      </c>
      <c r="K7" s="116">
        <v>67775623</v>
      </c>
      <c r="L7" s="116">
        <v>67633195</v>
      </c>
      <c r="M7" s="116">
        <v>60842550</v>
      </c>
      <c r="N7" s="116">
        <v>65851935</v>
      </c>
    </row>
    <row r="8" spans="1:14" s="3" customFormat="1" ht="39.75" customHeight="1">
      <c r="A8" s="351"/>
      <c r="B8" s="57" t="s">
        <v>182</v>
      </c>
      <c r="C8" s="112">
        <v>320884210.7</v>
      </c>
      <c r="D8" s="112">
        <v>332926413.5</v>
      </c>
      <c r="E8" s="112">
        <v>387194839.1</v>
      </c>
      <c r="F8" s="112">
        <v>368647361.8</v>
      </c>
      <c r="G8" s="116">
        <v>380121025.4</v>
      </c>
      <c r="H8" s="116">
        <v>379458111.3</v>
      </c>
      <c r="I8" s="116">
        <v>402771250.7</v>
      </c>
      <c r="J8" s="116">
        <v>394652251.7</v>
      </c>
      <c r="K8" s="116">
        <v>450149157.9</v>
      </c>
      <c r="L8" s="116">
        <v>367161428.7</v>
      </c>
      <c r="M8" s="116">
        <v>390935051.3</v>
      </c>
      <c r="N8" s="116">
        <v>456754790.8</v>
      </c>
    </row>
    <row r="9" spans="1:14" s="3" customFormat="1" ht="39.75" customHeight="1" thickBot="1">
      <c r="A9" s="352"/>
      <c r="B9" s="58" t="s">
        <v>183</v>
      </c>
      <c r="C9" s="95">
        <v>4654956.9</v>
      </c>
      <c r="D9" s="95">
        <v>4691669</v>
      </c>
      <c r="E9" s="95">
        <v>5358618.6</v>
      </c>
      <c r="F9" s="95">
        <v>5044330.4</v>
      </c>
      <c r="G9" s="117">
        <v>5066480.3</v>
      </c>
      <c r="H9" s="117">
        <v>6089418</v>
      </c>
      <c r="I9" s="117">
        <v>8321856.8</v>
      </c>
      <c r="J9" s="117">
        <v>8577131.6</v>
      </c>
      <c r="K9" s="117">
        <v>6622957.7</v>
      </c>
      <c r="L9" s="117">
        <v>5872582.4</v>
      </c>
      <c r="M9" s="117">
        <v>5213581.3</v>
      </c>
      <c r="N9" s="117">
        <v>6300222.9</v>
      </c>
    </row>
    <row r="10" spans="1:2" s="3" customFormat="1" ht="13.5" customHeight="1">
      <c r="A10" s="3" t="s">
        <v>71</v>
      </c>
      <c r="B10" s="15"/>
    </row>
    <row r="11" spans="2:11" s="3" customFormat="1" ht="12.75">
      <c r="B11" s="51"/>
      <c r="C11" s="51"/>
      <c r="D11" s="51"/>
      <c r="E11" s="51"/>
      <c r="F11" s="51"/>
      <c r="G11" s="51"/>
      <c r="H11" s="51"/>
      <c r="I11" s="51"/>
      <c r="J11" s="51"/>
      <c r="K11" s="51"/>
    </row>
  </sheetData>
  <sheetProtection/>
  <mergeCells count="2">
    <mergeCell ref="A5:A9"/>
    <mergeCell ref="C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0.421875" style="3" bestFit="1" customWidth="1"/>
    <col min="3" max="14" width="9.7109375" style="3" customWidth="1"/>
    <col min="15" max="15" width="9.7109375" style="9" customWidth="1"/>
    <col min="16" max="16384" width="9.140625" style="3" customWidth="1"/>
  </cols>
  <sheetData>
    <row r="1" spans="1:15" ht="19.5" customHeight="1">
      <c r="A1" s="4" t="s">
        <v>301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9"/>
    </row>
    <row r="2" ht="9.75" customHeight="1" thickBot="1"/>
    <row r="3" spans="3:15" ht="14.25" customHeight="1" thickBot="1">
      <c r="C3" s="273">
        <v>2009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3:15" ht="13.5" thickBot="1">
      <c r="C4" s="207" t="s">
        <v>275</v>
      </c>
      <c r="D4" s="207" t="s">
        <v>276</v>
      </c>
      <c r="E4" s="207" t="s">
        <v>12</v>
      </c>
      <c r="F4" s="207" t="s">
        <v>13</v>
      </c>
      <c r="G4" s="207" t="s">
        <v>14</v>
      </c>
      <c r="H4" s="207" t="s">
        <v>15</v>
      </c>
      <c r="I4" s="207" t="s">
        <v>16</v>
      </c>
      <c r="J4" s="207" t="s">
        <v>277</v>
      </c>
      <c r="K4" s="207" t="s">
        <v>278</v>
      </c>
      <c r="L4" s="207" t="s">
        <v>279</v>
      </c>
      <c r="M4" s="207" t="s">
        <v>280</v>
      </c>
      <c r="N4" s="207" t="s">
        <v>281</v>
      </c>
      <c r="O4" s="97" t="s">
        <v>89</v>
      </c>
    </row>
    <row r="5" spans="1:15" ht="30" customHeight="1">
      <c r="A5" s="353" t="s">
        <v>184</v>
      </c>
      <c r="B5" s="56" t="s">
        <v>100</v>
      </c>
      <c r="C5" s="40">
        <v>17236</v>
      </c>
      <c r="D5" s="40">
        <v>17053</v>
      </c>
      <c r="E5" s="40">
        <v>17489</v>
      </c>
      <c r="F5" s="40">
        <v>17676</v>
      </c>
      <c r="G5" s="40">
        <v>17554</v>
      </c>
      <c r="H5" s="40">
        <v>17453</v>
      </c>
      <c r="I5" s="40">
        <v>17454</v>
      </c>
      <c r="J5" s="81">
        <v>17608.684</v>
      </c>
      <c r="K5" s="81">
        <v>17891.569</v>
      </c>
      <c r="L5" s="81">
        <v>17992.475</v>
      </c>
      <c r="M5" s="81">
        <v>18146.345</v>
      </c>
      <c r="N5" s="81">
        <v>18177.844</v>
      </c>
      <c r="O5" s="243">
        <f>SUM(C5:N5)</f>
        <v>211731.91700000002</v>
      </c>
    </row>
    <row r="6" spans="1:15" ht="30" customHeight="1" thickBot="1">
      <c r="A6" s="354"/>
      <c r="B6" s="58" t="s">
        <v>185</v>
      </c>
      <c r="C6" s="247">
        <v>0.41</v>
      </c>
      <c r="D6" s="247">
        <v>0.41</v>
      </c>
      <c r="E6" s="247">
        <v>0.41</v>
      </c>
      <c r="F6" s="247">
        <v>0.41</v>
      </c>
      <c r="G6" s="247">
        <v>0.4</v>
      </c>
      <c r="H6" s="247">
        <v>0.4</v>
      </c>
      <c r="I6" s="247">
        <v>0.39</v>
      </c>
      <c r="J6" s="247">
        <v>0.38690959549720466</v>
      </c>
      <c r="K6" s="247">
        <v>0.3823506312837497</v>
      </c>
      <c r="L6" s="247">
        <v>0.3825650903219519</v>
      </c>
      <c r="M6" s="247">
        <v>0.3776905517299255</v>
      </c>
      <c r="N6" s="247">
        <v>0.4289588655642045</v>
      </c>
      <c r="O6" s="248">
        <f>O5/O19</f>
        <v>0.39706454730146545</v>
      </c>
    </row>
    <row r="7" spans="1:15" ht="30" customHeight="1">
      <c r="A7" s="353" t="s">
        <v>186</v>
      </c>
      <c r="B7" s="56" t="s">
        <v>100</v>
      </c>
      <c r="C7" s="40">
        <v>6580</v>
      </c>
      <c r="D7" s="40">
        <v>6657</v>
      </c>
      <c r="E7" s="40">
        <v>7013</v>
      </c>
      <c r="F7" s="40">
        <v>7247</v>
      </c>
      <c r="G7" s="40">
        <v>7219</v>
      </c>
      <c r="H7" s="40">
        <v>6251</v>
      </c>
      <c r="I7" s="40">
        <v>7099</v>
      </c>
      <c r="J7" s="81">
        <v>7466.557</v>
      </c>
      <c r="K7" s="81">
        <v>7856.861</v>
      </c>
      <c r="L7" s="81">
        <v>7673.718</v>
      </c>
      <c r="M7" s="81">
        <v>7850.397</v>
      </c>
      <c r="N7" s="81">
        <v>7294.513</v>
      </c>
      <c r="O7" s="243">
        <f>SUM(C7:N7)</f>
        <v>86208.046</v>
      </c>
    </row>
    <row r="8" spans="1:15" s="6" customFormat="1" ht="30" customHeight="1" thickBot="1">
      <c r="A8" s="354"/>
      <c r="B8" s="58" t="s">
        <v>185</v>
      </c>
      <c r="C8" s="247">
        <v>0.16</v>
      </c>
      <c r="D8" s="247">
        <v>0.16</v>
      </c>
      <c r="E8" s="247">
        <v>0.16</v>
      </c>
      <c r="F8" s="247">
        <v>0.17</v>
      </c>
      <c r="G8" s="247">
        <v>0.16</v>
      </c>
      <c r="H8" s="247">
        <v>0.14</v>
      </c>
      <c r="I8" s="247">
        <v>0.16</v>
      </c>
      <c r="J8" s="247">
        <v>0.16406010515191377</v>
      </c>
      <c r="K8" s="247">
        <v>0.16790454561356094</v>
      </c>
      <c r="L8" s="247">
        <v>0.1631624676302281</v>
      </c>
      <c r="M8" s="247">
        <v>0.16339493017623946</v>
      </c>
      <c r="N8" s="247">
        <v>0.17213515647528618</v>
      </c>
      <c r="O8" s="247">
        <f>O7/O19</f>
        <v>0.16166744836459354</v>
      </c>
    </row>
    <row r="9" spans="1:15" s="7" customFormat="1" ht="30" customHeight="1">
      <c r="A9" s="353" t="s">
        <v>187</v>
      </c>
      <c r="B9" s="56" t="s">
        <v>100</v>
      </c>
      <c r="C9" s="40">
        <v>5337</v>
      </c>
      <c r="D9" s="40">
        <v>5321</v>
      </c>
      <c r="E9" s="40">
        <v>5244</v>
      </c>
      <c r="F9" s="40">
        <v>5340</v>
      </c>
      <c r="G9" s="40">
        <v>5432</v>
      </c>
      <c r="H9" s="40">
        <v>5459</v>
      </c>
      <c r="I9" s="40">
        <v>5523</v>
      </c>
      <c r="J9" s="81">
        <v>5501.827</v>
      </c>
      <c r="K9" s="81">
        <v>5558.335</v>
      </c>
      <c r="L9" s="81">
        <v>5479.505</v>
      </c>
      <c r="M9" s="81">
        <v>5661.353</v>
      </c>
      <c r="N9" s="81">
        <v>421.334</v>
      </c>
      <c r="O9" s="243">
        <f>SUM(C9:N9)</f>
        <v>60278.354</v>
      </c>
    </row>
    <row r="10" spans="1:15" s="7" customFormat="1" ht="30" customHeight="1" thickBot="1">
      <c r="A10" s="354"/>
      <c r="B10" s="58" t="s">
        <v>185</v>
      </c>
      <c r="C10" s="247">
        <v>0.13</v>
      </c>
      <c r="D10" s="247">
        <v>0.13</v>
      </c>
      <c r="E10" s="247">
        <v>0.12</v>
      </c>
      <c r="F10" s="247">
        <v>0.12</v>
      </c>
      <c r="G10" s="247">
        <v>0.12</v>
      </c>
      <c r="H10" s="247">
        <v>0.12</v>
      </c>
      <c r="I10" s="247">
        <v>0.12</v>
      </c>
      <c r="J10" s="247">
        <v>0.12088976433818671</v>
      </c>
      <c r="K10" s="247">
        <v>0.118784042703944</v>
      </c>
      <c r="L10" s="247">
        <v>0.11650800266470217</v>
      </c>
      <c r="M10" s="247">
        <v>0.11783306986105846</v>
      </c>
      <c r="N10" s="247">
        <v>0.009942595759080589</v>
      </c>
      <c r="O10" s="248">
        <f>O9/O19</f>
        <v>0.1130410458763639</v>
      </c>
    </row>
    <row r="11" spans="1:15" ht="30" customHeight="1">
      <c r="A11" s="356" t="s">
        <v>188</v>
      </c>
      <c r="B11" s="56" t="s">
        <v>100</v>
      </c>
      <c r="C11" s="243">
        <v>7710</v>
      </c>
      <c r="D11" s="243">
        <v>7823</v>
      </c>
      <c r="E11" s="243">
        <v>8320</v>
      </c>
      <c r="F11" s="243">
        <v>8370</v>
      </c>
      <c r="G11" s="243">
        <v>8596</v>
      </c>
      <c r="H11" s="243">
        <v>9276</v>
      </c>
      <c r="I11" s="243">
        <v>9704</v>
      </c>
      <c r="J11" s="188">
        <v>9172.153</v>
      </c>
      <c r="K11" s="188">
        <v>9506.587</v>
      </c>
      <c r="L11" s="188">
        <v>10002.549</v>
      </c>
      <c r="M11" s="188">
        <v>10433.243</v>
      </c>
      <c r="N11" s="188">
        <v>10577.194</v>
      </c>
      <c r="O11" s="243">
        <f>SUM(C11:N11)</f>
        <v>109490.72600000001</v>
      </c>
    </row>
    <row r="12" spans="1:15" ht="30" customHeight="1" thickBot="1">
      <c r="A12" s="357"/>
      <c r="B12" s="58" t="s">
        <v>185</v>
      </c>
      <c r="C12" s="249">
        <v>0.18</v>
      </c>
      <c r="D12" s="249">
        <v>0.19</v>
      </c>
      <c r="E12" s="249">
        <v>0.19</v>
      </c>
      <c r="F12" s="249">
        <v>0.19</v>
      </c>
      <c r="G12" s="249">
        <v>0.2</v>
      </c>
      <c r="H12" s="249">
        <v>0.21</v>
      </c>
      <c r="I12" s="249">
        <v>0.21</v>
      </c>
      <c r="J12" s="249">
        <v>0.20153658314661516</v>
      </c>
      <c r="K12" s="249">
        <v>0.2031599096090392</v>
      </c>
      <c r="L12" s="249">
        <v>0.21267924849887246</v>
      </c>
      <c r="M12" s="249">
        <v>0.2171532231423123</v>
      </c>
      <c r="N12" s="249">
        <v>0.2495995201131944</v>
      </c>
      <c r="O12" s="248">
        <f>O11/O19</f>
        <v>0.20532986320101562</v>
      </c>
    </row>
    <row r="13" spans="1:15" ht="34.5" customHeight="1">
      <c r="A13" s="353" t="s">
        <v>189</v>
      </c>
      <c r="B13" s="56" t="s">
        <v>100</v>
      </c>
      <c r="C13" s="188">
        <v>3083</v>
      </c>
      <c r="D13" s="188">
        <v>3058</v>
      </c>
      <c r="E13" s="188">
        <v>2882</v>
      </c>
      <c r="F13" s="188">
        <v>2855</v>
      </c>
      <c r="G13" s="188">
        <v>3254</v>
      </c>
      <c r="H13" s="188">
        <v>3684</v>
      </c>
      <c r="I13" s="188">
        <v>3678</v>
      </c>
      <c r="J13" s="188">
        <v>3874.203</v>
      </c>
      <c r="K13" s="188">
        <v>4036.423</v>
      </c>
      <c r="L13" s="188">
        <v>3911.347</v>
      </c>
      <c r="M13" s="188">
        <v>3919.656</v>
      </c>
      <c r="N13" s="188">
        <v>3878.104</v>
      </c>
      <c r="O13" s="243">
        <f>SUM(C13:N13)</f>
        <v>42113.733</v>
      </c>
    </row>
    <row r="14" spans="1:15" ht="34.5" customHeight="1" thickBot="1">
      <c r="A14" s="354"/>
      <c r="B14" s="58" t="s">
        <v>185</v>
      </c>
      <c r="C14" s="248">
        <v>0.07</v>
      </c>
      <c r="D14" s="248">
        <v>0.07</v>
      </c>
      <c r="E14" s="248">
        <v>0.07</v>
      </c>
      <c r="F14" s="248">
        <v>0.07</v>
      </c>
      <c r="G14" s="248">
        <v>0.07</v>
      </c>
      <c r="H14" s="248">
        <v>0.08</v>
      </c>
      <c r="I14" s="248">
        <v>0.08</v>
      </c>
      <c r="J14" s="248">
        <v>0.08512653845137187</v>
      </c>
      <c r="K14" s="248">
        <v>0.08626011962272546</v>
      </c>
      <c r="L14" s="248">
        <v>0.08316503529033642</v>
      </c>
      <c r="M14" s="248">
        <v>0.08158210577565415</v>
      </c>
      <c r="N14" s="248">
        <v>0.09151509345002651</v>
      </c>
      <c r="O14" s="248">
        <f>O13/O19</f>
        <v>0.07897661611791756</v>
      </c>
    </row>
    <row r="15" spans="1:15" ht="30" customHeight="1">
      <c r="A15" s="355" t="s">
        <v>190</v>
      </c>
      <c r="B15" s="56" t="s">
        <v>100</v>
      </c>
      <c r="C15" s="243">
        <v>428</v>
      </c>
      <c r="D15" s="243">
        <v>410</v>
      </c>
      <c r="E15" s="243">
        <v>412</v>
      </c>
      <c r="F15" s="243">
        <v>406</v>
      </c>
      <c r="G15" s="243">
        <v>415</v>
      </c>
      <c r="H15" s="243">
        <v>420</v>
      </c>
      <c r="I15" s="243">
        <v>428</v>
      </c>
      <c r="J15" s="244">
        <v>430.674</v>
      </c>
      <c r="K15" s="244">
        <v>429.45</v>
      </c>
      <c r="L15" s="244">
        <v>427.68</v>
      </c>
      <c r="M15" s="244">
        <v>440.682</v>
      </c>
      <c r="N15" s="244">
        <v>421.334</v>
      </c>
      <c r="O15" s="243">
        <f>SUM(C15:N15)</f>
        <v>5068.82</v>
      </c>
    </row>
    <row r="16" spans="1:15" ht="30" customHeight="1" thickBot="1">
      <c r="A16" s="355"/>
      <c r="B16" s="58" t="s">
        <v>185</v>
      </c>
      <c r="C16" s="248">
        <v>0.01</v>
      </c>
      <c r="D16" s="248">
        <v>0.01</v>
      </c>
      <c r="E16" s="248">
        <v>0.01</v>
      </c>
      <c r="F16" s="248">
        <v>0.01</v>
      </c>
      <c r="G16" s="248">
        <v>0.01</v>
      </c>
      <c r="H16" s="248">
        <v>0.01</v>
      </c>
      <c r="I16" s="248">
        <v>0.01</v>
      </c>
      <c r="J16" s="248">
        <v>0.009463052612629263</v>
      </c>
      <c r="K16" s="248">
        <v>0.009177533764914989</v>
      </c>
      <c r="L16" s="248">
        <v>0.009093548154375226</v>
      </c>
      <c r="M16" s="248">
        <v>0.009172173664583531</v>
      </c>
      <c r="N16" s="248">
        <v>0.009942595759080589</v>
      </c>
      <c r="O16" s="248">
        <f>O15/O19</f>
        <v>0.009505646324699425</v>
      </c>
    </row>
    <row r="17" spans="1:15" ht="30" customHeight="1">
      <c r="A17" s="353" t="s">
        <v>191</v>
      </c>
      <c r="B17" s="56" t="s">
        <v>100</v>
      </c>
      <c r="C17" s="188">
        <v>1661</v>
      </c>
      <c r="D17" s="188">
        <v>1636</v>
      </c>
      <c r="E17" s="188">
        <v>1546</v>
      </c>
      <c r="F17" s="188">
        <v>1522</v>
      </c>
      <c r="G17" s="188">
        <v>1439</v>
      </c>
      <c r="H17" s="188">
        <v>1425</v>
      </c>
      <c r="I17" s="188">
        <v>1407</v>
      </c>
      <c r="J17" s="188">
        <v>1457.009</v>
      </c>
      <c r="K17" s="188">
        <v>1514.392</v>
      </c>
      <c r="L17" s="188">
        <v>1543.873</v>
      </c>
      <c r="M17" s="188">
        <v>1593.86</v>
      </c>
      <c r="N17" s="188">
        <v>1606.337</v>
      </c>
      <c r="O17" s="243">
        <f>SUM(C17:N17)</f>
        <v>18351.470999999998</v>
      </c>
    </row>
    <row r="18" spans="1:15" ht="30" customHeight="1" thickBot="1">
      <c r="A18" s="354"/>
      <c r="B18" s="58" t="s">
        <v>185</v>
      </c>
      <c r="C18" s="248">
        <v>0.04</v>
      </c>
      <c r="D18" s="248">
        <v>0.04</v>
      </c>
      <c r="E18" s="248">
        <v>0.04</v>
      </c>
      <c r="F18" s="248">
        <v>0.04</v>
      </c>
      <c r="G18" s="248">
        <v>0.03</v>
      </c>
      <c r="H18" s="248">
        <v>0.03</v>
      </c>
      <c r="I18" s="248">
        <v>0.03</v>
      </c>
      <c r="J18" s="248">
        <v>0.032014360802078486</v>
      </c>
      <c r="K18" s="248">
        <v>0.032363217402065755</v>
      </c>
      <c r="L18" s="248">
        <v>0.03282660743953363</v>
      </c>
      <c r="M18" s="248">
        <v>0.03317394565022648</v>
      </c>
      <c r="N18" s="248">
        <v>0.037906172879127335</v>
      </c>
      <c r="O18" s="248">
        <f>O17/O19</f>
        <v>0.03441483281394448</v>
      </c>
    </row>
    <row r="19" spans="1:15" ht="30" customHeight="1" thickBot="1">
      <c r="A19" s="242" t="s">
        <v>89</v>
      </c>
      <c r="B19" s="65" t="s">
        <v>100</v>
      </c>
      <c r="C19" s="108">
        <f>C5+C7+C9+C11+C13+C15+C17</f>
        <v>42035</v>
      </c>
      <c r="D19" s="108">
        <f aca="true" t="shared" si="0" ref="D19:I19">D5+D7+D9+D11+D13+D15+D17</f>
        <v>41958</v>
      </c>
      <c r="E19" s="108">
        <f t="shared" si="0"/>
        <v>42906</v>
      </c>
      <c r="F19" s="108">
        <f t="shared" si="0"/>
        <v>43416</v>
      </c>
      <c r="G19" s="108">
        <f t="shared" si="0"/>
        <v>43909</v>
      </c>
      <c r="H19" s="108">
        <f t="shared" si="0"/>
        <v>43968</v>
      </c>
      <c r="I19" s="108">
        <f t="shared" si="0"/>
        <v>45293</v>
      </c>
      <c r="J19" s="261">
        <v>45511.107</v>
      </c>
      <c r="K19" s="261">
        <v>46793.617</v>
      </c>
      <c r="L19" s="261">
        <v>47031.147000000004</v>
      </c>
      <c r="M19" s="261">
        <v>48045.53600000001</v>
      </c>
      <c r="N19" s="261">
        <v>42376.659999999996</v>
      </c>
      <c r="O19" s="108">
        <f>SUM(C19:N19)</f>
        <v>533243.067</v>
      </c>
    </row>
    <row r="20" ht="12.75">
      <c r="A20" s="3" t="s">
        <v>71</v>
      </c>
    </row>
    <row r="21" spans="1:15" ht="19.5" customHeight="1">
      <c r="A21" s="4" t="s">
        <v>302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9"/>
    </row>
    <row r="22" ht="6.75" customHeight="1" thickBot="1"/>
    <row r="23" spans="4:15" ht="13.5" customHeight="1" thickBot="1">
      <c r="D23" s="273" t="s">
        <v>17</v>
      </c>
      <c r="E23" s="273"/>
      <c r="F23" s="273"/>
      <c r="G23" s="273"/>
      <c r="H23" s="273"/>
      <c r="I23" s="273"/>
      <c r="J23" s="35"/>
      <c r="K23" s="35"/>
      <c r="L23" s="35"/>
      <c r="M23" s="35"/>
      <c r="N23" s="35"/>
      <c r="O23" s="35"/>
    </row>
    <row r="24" spans="4:9" ht="13.5" thickBot="1">
      <c r="D24" s="65">
        <v>2004</v>
      </c>
      <c r="E24" s="65">
        <v>2005</v>
      </c>
      <c r="F24" s="65">
        <v>2006</v>
      </c>
      <c r="G24" s="65">
        <v>2007</v>
      </c>
      <c r="H24" s="65">
        <v>2008</v>
      </c>
      <c r="I24" s="65">
        <v>2009</v>
      </c>
    </row>
    <row r="25" spans="2:9" ht="24.75" customHeight="1">
      <c r="B25" s="353" t="s">
        <v>184</v>
      </c>
      <c r="C25" s="56" t="s">
        <v>100</v>
      </c>
      <c r="D25" s="40">
        <v>11867</v>
      </c>
      <c r="E25" s="40">
        <v>11537</v>
      </c>
      <c r="F25" s="40">
        <v>12387</v>
      </c>
      <c r="G25" s="40">
        <v>14952</v>
      </c>
      <c r="H25" s="40">
        <v>17266</v>
      </c>
      <c r="I25" s="40">
        <v>18178</v>
      </c>
    </row>
    <row r="26" spans="2:9" ht="24.75" customHeight="1" thickBot="1">
      <c r="B26" s="354"/>
      <c r="C26" s="58" t="s">
        <v>185</v>
      </c>
      <c r="D26" s="98">
        <f aca="true" t="shared" si="1" ref="D26:I26">D25*100/D39</f>
        <v>44.17764872310327</v>
      </c>
      <c r="E26" s="98">
        <f t="shared" si="1"/>
        <v>42.50138146988396</v>
      </c>
      <c r="F26" s="98">
        <f t="shared" si="1"/>
        <v>42.31255337318531</v>
      </c>
      <c r="G26" s="98">
        <f t="shared" si="1"/>
        <v>43.04344071163313</v>
      </c>
      <c r="H26" s="98">
        <f t="shared" si="1"/>
        <v>41.01967119642688</v>
      </c>
      <c r="I26" s="98">
        <f t="shared" si="1"/>
        <v>42.89692278648292</v>
      </c>
    </row>
    <row r="27" spans="2:9" ht="31.5" customHeight="1">
      <c r="B27" s="353" t="s">
        <v>186</v>
      </c>
      <c r="C27" s="56" t="s">
        <v>100</v>
      </c>
      <c r="D27" s="40">
        <v>4620</v>
      </c>
      <c r="E27" s="40">
        <v>4206</v>
      </c>
      <c r="F27" s="40">
        <v>4317</v>
      </c>
      <c r="G27" s="40">
        <v>4757</v>
      </c>
      <c r="H27" s="40">
        <v>6502</v>
      </c>
      <c r="I27" s="40">
        <v>7295</v>
      </c>
    </row>
    <row r="28" spans="2:15" s="6" customFormat="1" ht="31.5" customHeight="1" thickBot="1">
      <c r="B28" s="354"/>
      <c r="C28" s="58" t="s">
        <v>185</v>
      </c>
      <c r="D28" s="98">
        <f aca="true" t="shared" si="2" ref="D28:I28">D27*100/D39</f>
        <v>17.1990171990172</v>
      </c>
      <c r="E28" s="98">
        <f t="shared" si="2"/>
        <v>15.494566218456438</v>
      </c>
      <c r="F28" s="98">
        <f t="shared" si="2"/>
        <v>14.746370623398805</v>
      </c>
      <c r="G28" s="98">
        <f t="shared" si="2"/>
        <v>13.694331692431701</v>
      </c>
      <c r="H28" s="98">
        <f t="shared" si="2"/>
        <v>15.447115841490069</v>
      </c>
      <c r="I28" s="98">
        <f t="shared" si="2"/>
        <v>17.214932980932602</v>
      </c>
      <c r="O28" s="140"/>
    </row>
    <row r="29" spans="2:15" s="7" customFormat="1" ht="24.75" customHeight="1">
      <c r="B29" s="353" t="s">
        <v>187</v>
      </c>
      <c r="C29" s="56" t="s">
        <v>100</v>
      </c>
      <c r="D29" s="40">
        <v>3837</v>
      </c>
      <c r="E29" s="40">
        <v>4027</v>
      </c>
      <c r="F29" s="40">
        <v>4058</v>
      </c>
      <c r="G29" s="40">
        <v>4650</v>
      </c>
      <c r="H29" s="40">
        <v>5403</v>
      </c>
      <c r="I29" s="40">
        <v>421</v>
      </c>
      <c r="O29" s="141"/>
    </row>
    <row r="30" spans="2:15" s="7" customFormat="1" ht="24.75" customHeight="1" thickBot="1">
      <c r="B30" s="354"/>
      <c r="C30" s="58" t="s">
        <v>185</v>
      </c>
      <c r="D30" s="98">
        <f aca="true" t="shared" si="3" ref="D30:I30">D29*100/D39</f>
        <v>14.284118829573375</v>
      </c>
      <c r="E30" s="98">
        <f t="shared" si="3"/>
        <v>14.835144593847854</v>
      </c>
      <c r="F30" s="98">
        <f t="shared" si="3"/>
        <v>13.861656703672075</v>
      </c>
      <c r="G30" s="98">
        <f t="shared" si="3"/>
        <v>13.386302789532774</v>
      </c>
      <c r="H30" s="98">
        <f t="shared" si="3"/>
        <v>12.836168393043808</v>
      </c>
      <c r="I30" s="98">
        <f t="shared" si="3"/>
        <v>0.9934868793656787</v>
      </c>
      <c r="O30" s="141"/>
    </row>
    <row r="31" spans="2:9" ht="24.75" customHeight="1">
      <c r="B31" s="356" t="s">
        <v>188</v>
      </c>
      <c r="C31" s="56" t="s">
        <v>100</v>
      </c>
      <c r="D31" s="243">
        <v>4330</v>
      </c>
      <c r="E31" s="243">
        <v>4728</v>
      </c>
      <c r="F31" s="243">
        <v>5613</v>
      </c>
      <c r="G31" s="243">
        <v>6770</v>
      </c>
      <c r="H31" s="243">
        <v>7707</v>
      </c>
      <c r="I31" s="243">
        <v>10577</v>
      </c>
    </row>
    <row r="32" spans="2:9" ht="24.75" customHeight="1" thickBot="1">
      <c r="B32" s="357"/>
      <c r="C32" s="58" t="s">
        <v>185</v>
      </c>
      <c r="D32" s="100">
        <f aca="true" t="shared" si="4" ref="D32:I32">D31*100/D39</f>
        <v>16.119425210334303</v>
      </c>
      <c r="E32" s="100">
        <f t="shared" si="4"/>
        <v>17.41757229692393</v>
      </c>
      <c r="F32" s="100">
        <f t="shared" si="4"/>
        <v>19.1733561058924</v>
      </c>
      <c r="G32" s="100">
        <f t="shared" si="4"/>
        <v>19.48930535164234</v>
      </c>
      <c r="H32" s="100">
        <f t="shared" si="4"/>
        <v>18.309892616174096</v>
      </c>
      <c r="I32" s="100">
        <f t="shared" si="4"/>
        <v>24.959882952614688</v>
      </c>
    </row>
    <row r="33" spans="2:9" ht="33" customHeight="1">
      <c r="B33" s="353" t="s">
        <v>189</v>
      </c>
      <c r="C33" s="56" t="s">
        <v>100</v>
      </c>
      <c r="D33" s="244">
        <v>933</v>
      </c>
      <c r="E33" s="244">
        <v>1131</v>
      </c>
      <c r="F33" s="244">
        <v>1385</v>
      </c>
      <c r="G33" s="244">
        <v>1870</v>
      </c>
      <c r="H33" s="244">
        <v>3105</v>
      </c>
      <c r="I33" s="244">
        <v>3878</v>
      </c>
    </row>
    <row r="34" spans="2:9" ht="33" customHeight="1" thickBot="1">
      <c r="B34" s="354"/>
      <c r="C34" s="58" t="s">
        <v>185</v>
      </c>
      <c r="D34" s="245">
        <f aca="true" t="shared" si="5" ref="D34:I34">D33*100/D39</f>
        <v>3.4733080187625642</v>
      </c>
      <c r="E34" s="245">
        <f t="shared" si="5"/>
        <v>4.166513170012894</v>
      </c>
      <c r="F34" s="245">
        <f t="shared" si="5"/>
        <v>4.730999146029035</v>
      </c>
      <c r="G34" s="245">
        <f t="shared" si="5"/>
        <v>5.383308863747589</v>
      </c>
      <c r="H34" s="245">
        <f t="shared" si="5"/>
        <v>7.376698660077925</v>
      </c>
      <c r="I34" s="245">
        <f t="shared" si="5"/>
        <v>9.151406456484803</v>
      </c>
    </row>
    <row r="35" spans="2:9" ht="27" customHeight="1">
      <c r="B35" s="355" t="s">
        <v>190</v>
      </c>
      <c r="C35" s="56" t="s">
        <v>100</v>
      </c>
      <c r="D35" s="243">
        <v>292</v>
      </c>
      <c r="E35" s="243">
        <v>344</v>
      </c>
      <c r="F35" s="243">
        <v>328</v>
      </c>
      <c r="G35" s="243">
        <v>362</v>
      </c>
      <c r="H35" s="243">
        <v>426</v>
      </c>
      <c r="I35" s="243">
        <v>421</v>
      </c>
    </row>
    <row r="36" spans="2:9" ht="27" customHeight="1" thickBot="1">
      <c r="B36" s="355"/>
      <c r="C36" s="58" t="s">
        <v>185</v>
      </c>
      <c r="D36" s="245">
        <f aca="true" t="shared" si="6" ref="D36:I36">D35*100/D39</f>
        <v>1.0870374506738143</v>
      </c>
      <c r="E36" s="245">
        <f t="shared" si="6"/>
        <v>1.2672683735494565</v>
      </c>
      <c r="F36" s="245">
        <f t="shared" si="6"/>
        <v>1.1204099060631938</v>
      </c>
      <c r="G36" s="245">
        <f t="shared" si="6"/>
        <v>1.0421164752281429</v>
      </c>
      <c r="H36" s="245">
        <f t="shared" si="6"/>
        <v>1.0120688016725268</v>
      </c>
      <c r="I36" s="245">
        <f t="shared" si="6"/>
        <v>0.9934868793656787</v>
      </c>
    </row>
    <row r="37" spans="2:9" ht="24.75" customHeight="1">
      <c r="B37" s="353" t="s">
        <v>191</v>
      </c>
      <c r="C37" s="56" t="s">
        <v>100</v>
      </c>
      <c r="D37" s="243">
        <v>983</v>
      </c>
      <c r="E37" s="243">
        <v>1172</v>
      </c>
      <c r="F37" s="243">
        <v>1187</v>
      </c>
      <c r="G37" s="243">
        <v>1376</v>
      </c>
      <c r="H37" s="243">
        <v>1683</v>
      </c>
      <c r="I37" s="243">
        <v>1606</v>
      </c>
    </row>
    <row r="38" spans="2:9" ht="24.75" customHeight="1" thickBot="1">
      <c r="B38" s="354"/>
      <c r="C38" s="58" t="s">
        <v>185</v>
      </c>
      <c r="D38" s="245">
        <f aca="true" t="shared" si="7" ref="D38:I38">D37*100/D39</f>
        <v>3.6594445685354775</v>
      </c>
      <c r="E38" s="245">
        <f t="shared" si="7"/>
        <v>4.317553877325475</v>
      </c>
      <c r="F38" s="245">
        <f t="shared" si="7"/>
        <v>4.054654141759181</v>
      </c>
      <c r="G38" s="245">
        <f t="shared" si="7"/>
        <v>3.961194115784322</v>
      </c>
      <c r="H38" s="245">
        <f t="shared" si="7"/>
        <v>3.998384491114701</v>
      </c>
      <c r="I38" s="245">
        <f t="shared" si="7"/>
        <v>3.7898810647536343</v>
      </c>
    </row>
    <row r="39" spans="2:9" ht="24.75" customHeight="1">
      <c r="B39" s="358" t="s">
        <v>89</v>
      </c>
      <c r="C39" s="56" t="s">
        <v>100</v>
      </c>
      <c r="D39" s="243">
        <f aca="true" t="shared" si="8" ref="D39:I40">D25+D27+D29+D31+D33+D35+D37</f>
        <v>26862</v>
      </c>
      <c r="E39" s="243">
        <f t="shared" si="8"/>
        <v>27145</v>
      </c>
      <c r="F39" s="243">
        <f t="shared" si="8"/>
        <v>29275</v>
      </c>
      <c r="G39" s="243">
        <f t="shared" si="8"/>
        <v>34737</v>
      </c>
      <c r="H39" s="243">
        <f t="shared" si="8"/>
        <v>42092</v>
      </c>
      <c r="I39" s="243">
        <f t="shared" si="8"/>
        <v>42376</v>
      </c>
    </row>
    <row r="40" spans="2:9" ht="24.75" customHeight="1" thickBot="1">
      <c r="B40" s="359"/>
      <c r="C40" s="58" t="s">
        <v>185</v>
      </c>
      <c r="D40" s="246">
        <f t="shared" si="8"/>
        <v>100</v>
      </c>
      <c r="E40" s="246">
        <f t="shared" si="8"/>
        <v>100.00000000000001</v>
      </c>
      <c r="F40" s="246">
        <f t="shared" si="8"/>
        <v>99.99999999999999</v>
      </c>
      <c r="G40" s="246">
        <f t="shared" si="8"/>
        <v>100</v>
      </c>
      <c r="H40" s="246">
        <f t="shared" si="8"/>
        <v>100</v>
      </c>
      <c r="I40" s="246">
        <f t="shared" si="8"/>
        <v>100</v>
      </c>
    </row>
    <row r="41" ht="13.5" customHeight="1">
      <c r="B41" s="3" t="s">
        <v>195</v>
      </c>
    </row>
  </sheetData>
  <sheetProtection/>
  <mergeCells count="17">
    <mergeCell ref="B37:B38"/>
    <mergeCell ref="B25:B26"/>
    <mergeCell ref="B39:B40"/>
    <mergeCell ref="A17:A18"/>
    <mergeCell ref="B29:B30"/>
    <mergeCell ref="B31:B32"/>
    <mergeCell ref="B33:B34"/>
    <mergeCell ref="A5:A6"/>
    <mergeCell ref="A15:A16"/>
    <mergeCell ref="B35:B36"/>
    <mergeCell ref="C3:O3"/>
    <mergeCell ref="A7:A8"/>
    <mergeCell ref="A9:A10"/>
    <mergeCell ref="A11:A12"/>
    <mergeCell ref="A13:A14"/>
    <mergeCell ref="B27:B28"/>
    <mergeCell ref="D23:I2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zoomScale="106" zoomScaleNormal="106" zoomScalePageLayoutView="0" workbookViewId="0" topLeftCell="A1">
      <selection activeCell="A1" sqref="A1"/>
    </sheetView>
  </sheetViews>
  <sheetFormatPr defaultColWidth="9.140625" defaultRowHeight="12.75"/>
  <cols>
    <col min="1" max="1" width="36.57421875" style="1" customWidth="1"/>
    <col min="2" max="6" width="16.7109375" style="1" customWidth="1"/>
    <col min="7" max="12" width="13.7109375" style="1" customWidth="1"/>
    <col min="13" max="16384" width="9.140625" style="1" customWidth="1"/>
  </cols>
  <sheetData>
    <row r="1" spans="1:14" ht="19.5" customHeight="1">
      <c r="A1" s="4" t="s">
        <v>303</v>
      </c>
      <c r="B1" s="4"/>
      <c r="C1" s="4"/>
      <c r="D1" s="4"/>
      <c r="E1" s="4"/>
      <c r="F1" s="4"/>
      <c r="G1" s="25"/>
      <c r="H1" s="25"/>
      <c r="I1" s="25"/>
      <c r="J1" s="25"/>
      <c r="K1" s="25"/>
      <c r="L1" s="25"/>
      <c r="M1" s="25"/>
      <c r="N1" s="25"/>
    </row>
    <row r="2" ht="6.75" customHeight="1" thickBot="1"/>
    <row r="3" spans="1:6" ht="13.5" customHeight="1" thickBot="1">
      <c r="A3" s="118" t="s">
        <v>17</v>
      </c>
      <c r="B3" s="118">
        <v>2005</v>
      </c>
      <c r="C3" s="119">
        <v>2006</v>
      </c>
      <c r="D3" s="119">
        <v>2007</v>
      </c>
      <c r="E3" s="119">
        <v>2008</v>
      </c>
      <c r="F3" s="119">
        <v>2009</v>
      </c>
    </row>
    <row r="4" spans="1:6" ht="13.5" thickBot="1">
      <c r="A4" s="273" t="s">
        <v>196</v>
      </c>
      <c r="B4" s="273"/>
      <c r="C4" s="273"/>
      <c r="D4" s="273"/>
      <c r="E4" s="273"/>
      <c r="F4" s="273"/>
    </row>
    <row r="5" spans="1:6" ht="12.75">
      <c r="A5" s="142" t="s">
        <v>192</v>
      </c>
      <c r="B5" s="143">
        <v>54</v>
      </c>
      <c r="C5" s="143">
        <v>54</v>
      </c>
      <c r="D5" s="143">
        <v>54</v>
      </c>
      <c r="E5" s="143">
        <v>53</v>
      </c>
      <c r="F5" s="143">
        <v>53</v>
      </c>
    </row>
    <row r="6" spans="1:8" ht="13.5" thickBot="1">
      <c r="A6" s="144" t="s">
        <v>193</v>
      </c>
      <c r="B6" s="145">
        <v>10</v>
      </c>
      <c r="C6" s="145">
        <v>9</v>
      </c>
      <c r="D6" s="145">
        <v>12</v>
      </c>
      <c r="E6" s="145">
        <v>12</v>
      </c>
      <c r="F6" s="145">
        <v>12</v>
      </c>
      <c r="H6" s="250"/>
    </row>
    <row r="7" spans="1:6" ht="13.5" thickBot="1">
      <c r="A7" s="147" t="s">
        <v>89</v>
      </c>
      <c r="B7" s="148">
        <f>SUM(B5:B6)</f>
        <v>64</v>
      </c>
      <c r="C7" s="148">
        <f>SUM(C5:C6)</f>
        <v>63</v>
      </c>
      <c r="D7" s="148">
        <f>SUM(D5:D6)</f>
        <v>66</v>
      </c>
      <c r="E7" s="148">
        <f>SUM(E5:E6)</f>
        <v>65</v>
      </c>
      <c r="F7" s="148">
        <f>SUM(F5:F6)</f>
        <v>65</v>
      </c>
    </row>
    <row r="8" spans="1:6" ht="13.5" thickBot="1">
      <c r="A8" s="360" t="s">
        <v>197</v>
      </c>
      <c r="B8" s="360"/>
      <c r="C8" s="360"/>
      <c r="D8" s="360"/>
      <c r="E8" s="360"/>
      <c r="F8" s="360"/>
    </row>
    <row r="9" spans="1:6" ht="12.75">
      <c r="A9" s="149" t="s">
        <v>198</v>
      </c>
      <c r="B9" s="150">
        <v>449</v>
      </c>
      <c r="C9" s="150">
        <v>454</v>
      </c>
      <c r="D9" s="150">
        <v>458</v>
      </c>
      <c r="E9" s="150">
        <v>469</v>
      </c>
      <c r="F9" s="150">
        <v>481</v>
      </c>
    </row>
    <row r="10" spans="1:6" ht="12.75">
      <c r="A10" s="151" t="s">
        <v>199</v>
      </c>
      <c r="B10" s="152">
        <v>147</v>
      </c>
      <c r="C10" s="152">
        <v>147</v>
      </c>
      <c r="D10" s="152">
        <v>150</v>
      </c>
      <c r="E10" s="152">
        <v>154</v>
      </c>
      <c r="F10" s="152">
        <v>160</v>
      </c>
    </row>
    <row r="11" spans="1:6" ht="12.75">
      <c r="A11" s="153" t="s">
        <v>167</v>
      </c>
      <c r="B11" s="152">
        <v>82</v>
      </c>
      <c r="C11" s="152">
        <v>82</v>
      </c>
      <c r="D11" s="152">
        <v>83</v>
      </c>
      <c r="E11" s="152">
        <v>86</v>
      </c>
      <c r="F11" s="152">
        <v>88</v>
      </c>
    </row>
    <row r="12" spans="1:6" ht="12.75">
      <c r="A12" s="151" t="s">
        <v>168</v>
      </c>
      <c r="B12" s="152">
        <v>86</v>
      </c>
      <c r="C12" s="152">
        <v>85</v>
      </c>
      <c r="D12" s="152">
        <v>91</v>
      </c>
      <c r="E12" s="152">
        <v>91</v>
      </c>
      <c r="F12" s="152">
        <v>93</v>
      </c>
    </row>
    <row r="13" spans="1:6" ht="13.5" thickBot="1">
      <c r="A13" s="155" t="s">
        <v>170</v>
      </c>
      <c r="B13" s="156">
        <v>61</v>
      </c>
      <c r="C13" s="156">
        <v>62</v>
      </c>
      <c r="D13" s="156">
        <v>65</v>
      </c>
      <c r="E13" s="156">
        <v>61</v>
      </c>
      <c r="F13" s="156">
        <v>63</v>
      </c>
    </row>
    <row r="14" spans="1:6" ht="13.5" thickBot="1">
      <c r="A14" s="129" t="s">
        <v>89</v>
      </c>
      <c r="B14" s="157">
        <f>SUM(B9:B13)</f>
        <v>825</v>
      </c>
      <c r="C14" s="157">
        <f>SUM(C9:C13)</f>
        <v>830</v>
      </c>
      <c r="D14" s="157">
        <f>SUM(D9:D13)</f>
        <v>847</v>
      </c>
      <c r="E14" s="157">
        <f>SUM(E9:E13)</f>
        <v>861</v>
      </c>
      <c r="F14" s="157">
        <f>SUM(F9:F13)</f>
        <v>885</v>
      </c>
    </row>
    <row r="15" spans="1:14" ht="13.5" customHeight="1">
      <c r="A15" s="3" t="s">
        <v>194</v>
      </c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6" ht="12.75">
      <c r="A16" s="35"/>
      <c r="B16" s="36"/>
      <c r="C16" s="36"/>
      <c r="D16" s="36"/>
      <c r="E16" s="36"/>
      <c r="F16" s="36"/>
    </row>
    <row r="17" spans="1:9" ht="19.5" customHeight="1">
      <c r="A17" s="4" t="s">
        <v>313</v>
      </c>
      <c r="B17" s="25"/>
      <c r="C17" s="25"/>
      <c r="D17" s="25"/>
      <c r="E17" s="25"/>
      <c r="F17" s="25"/>
      <c r="G17" s="25"/>
      <c r="H17" s="25"/>
      <c r="I17" s="25"/>
    </row>
    <row r="18" spans="1:6" ht="6.75" customHeight="1" thickBot="1">
      <c r="A18" s="3"/>
      <c r="B18" s="3"/>
      <c r="C18" s="2"/>
      <c r="D18" s="2"/>
      <c r="E18" s="2"/>
      <c r="F18" s="2"/>
    </row>
    <row r="19" spans="1:5" ht="13.5" customHeight="1" thickBot="1">
      <c r="A19" s="34"/>
      <c r="B19" s="360" t="s">
        <v>217</v>
      </c>
      <c r="C19" s="360"/>
      <c r="D19" s="360" t="s">
        <v>218</v>
      </c>
      <c r="E19" s="360"/>
    </row>
    <row r="20" spans="1:5" ht="13.5" thickBot="1">
      <c r="A20" s="34"/>
      <c r="B20" s="189" t="s">
        <v>219</v>
      </c>
      <c r="C20" s="189" t="s">
        <v>220</v>
      </c>
      <c r="D20" s="189" t="s">
        <v>219</v>
      </c>
      <c r="E20" s="189" t="s">
        <v>220</v>
      </c>
    </row>
    <row r="21" spans="1:5" ht="12.75">
      <c r="A21" s="149" t="s">
        <v>198</v>
      </c>
      <c r="B21" s="160">
        <v>67.64</v>
      </c>
      <c r="C21" s="160">
        <v>68.95</v>
      </c>
      <c r="D21" s="160">
        <v>50.11</v>
      </c>
      <c r="E21" s="160">
        <v>49.96</v>
      </c>
    </row>
    <row r="22" spans="1:5" ht="12.75">
      <c r="A22" s="151" t="s">
        <v>199</v>
      </c>
      <c r="B22" s="161">
        <v>12.83</v>
      </c>
      <c r="C22" s="161">
        <v>12.67</v>
      </c>
      <c r="D22" s="161">
        <v>17.25</v>
      </c>
      <c r="E22" s="161">
        <v>16.88</v>
      </c>
    </row>
    <row r="23" spans="1:5" ht="12.75">
      <c r="A23" s="151" t="s">
        <v>170</v>
      </c>
      <c r="B23" s="161">
        <v>5.35</v>
      </c>
      <c r="C23" s="161">
        <v>5.12</v>
      </c>
      <c r="D23" s="161">
        <v>7.58</v>
      </c>
      <c r="E23" s="161">
        <v>7.79</v>
      </c>
    </row>
    <row r="24" spans="1:5" ht="12.75">
      <c r="A24" s="151" t="s">
        <v>168</v>
      </c>
      <c r="B24" s="161">
        <v>7.72</v>
      </c>
      <c r="C24" s="161">
        <v>7.06</v>
      </c>
      <c r="D24" s="161">
        <v>11.8</v>
      </c>
      <c r="E24" s="161">
        <v>11.94</v>
      </c>
    </row>
    <row r="25" spans="1:5" ht="13.5" thickBot="1">
      <c r="A25" s="144" t="s">
        <v>167</v>
      </c>
      <c r="B25" s="208">
        <v>6.46</v>
      </c>
      <c r="C25" s="208">
        <v>6.2</v>
      </c>
      <c r="D25" s="208">
        <v>13.26</v>
      </c>
      <c r="E25" s="208">
        <v>13.43</v>
      </c>
    </row>
    <row r="26" spans="1:5" ht="13.5" thickBot="1">
      <c r="A26" s="146" t="s">
        <v>89</v>
      </c>
      <c r="B26" s="183">
        <v>100</v>
      </c>
      <c r="C26" s="183">
        <v>100</v>
      </c>
      <c r="D26" s="183">
        <v>100</v>
      </c>
      <c r="E26" s="183">
        <v>100</v>
      </c>
    </row>
    <row r="27" spans="1:6" ht="13.5" customHeight="1">
      <c r="A27" s="3" t="s">
        <v>194</v>
      </c>
      <c r="B27" s="3"/>
      <c r="C27" s="2"/>
      <c r="D27" s="2"/>
      <c r="E27" s="2"/>
      <c r="F27" s="2"/>
    </row>
    <row r="29" spans="1:9" ht="19.5" customHeight="1">
      <c r="A29" s="4" t="s">
        <v>314</v>
      </c>
      <c r="B29" s="4"/>
      <c r="C29" s="4"/>
      <c r="D29" s="4"/>
      <c r="E29" s="4"/>
      <c r="F29" s="4"/>
      <c r="G29" s="251"/>
      <c r="H29" s="4"/>
      <c r="I29" s="4"/>
    </row>
    <row r="30" spans="1:6" ht="6.75" customHeight="1" thickBot="1">
      <c r="A30" s="3"/>
      <c r="B30" s="3"/>
      <c r="C30" s="2"/>
      <c r="D30" s="2"/>
      <c r="E30" s="2"/>
      <c r="F30" s="2"/>
    </row>
    <row r="31" spans="1:5" ht="13.5" customHeight="1" thickBot="1">
      <c r="A31" s="34"/>
      <c r="B31" s="360" t="s">
        <v>217</v>
      </c>
      <c r="C31" s="360"/>
      <c r="D31" s="360" t="s">
        <v>218</v>
      </c>
      <c r="E31" s="360"/>
    </row>
    <row r="32" spans="1:5" ht="13.5" thickBot="1">
      <c r="A32" s="34"/>
      <c r="B32" s="189" t="s">
        <v>219</v>
      </c>
      <c r="C32" s="189" t="s">
        <v>220</v>
      </c>
      <c r="D32" s="189" t="s">
        <v>219</v>
      </c>
      <c r="E32" s="189" t="s">
        <v>220</v>
      </c>
    </row>
    <row r="33" spans="1:6" ht="12.75">
      <c r="A33" s="149" t="s">
        <v>198</v>
      </c>
      <c r="B33" s="160">
        <v>82.35</v>
      </c>
      <c r="C33" s="160">
        <v>81.13</v>
      </c>
      <c r="D33" s="160">
        <v>60.42</v>
      </c>
      <c r="E33" s="160">
        <v>57.68</v>
      </c>
      <c r="F33" s="184"/>
    </row>
    <row r="34" spans="1:6" ht="12.75">
      <c r="A34" s="151" t="s">
        <v>199</v>
      </c>
      <c r="B34" s="161">
        <v>7.76</v>
      </c>
      <c r="C34" s="161">
        <v>8.11</v>
      </c>
      <c r="D34" s="161">
        <v>15.12</v>
      </c>
      <c r="E34" s="161">
        <v>15.25</v>
      </c>
      <c r="F34" s="184"/>
    </row>
    <row r="35" spans="1:6" ht="12.75">
      <c r="A35" s="151" t="s">
        <v>170</v>
      </c>
      <c r="B35" s="161">
        <v>3.05</v>
      </c>
      <c r="C35" s="161">
        <v>3.12</v>
      </c>
      <c r="D35" s="161">
        <v>5.67</v>
      </c>
      <c r="E35" s="161">
        <v>6.37</v>
      </c>
      <c r="F35" s="184"/>
    </row>
    <row r="36" spans="1:6" ht="12.75">
      <c r="A36" s="151" t="s">
        <v>168</v>
      </c>
      <c r="B36" s="161">
        <v>3.38</v>
      </c>
      <c r="C36" s="161">
        <v>3.85</v>
      </c>
      <c r="D36" s="161">
        <v>7.42</v>
      </c>
      <c r="E36" s="161">
        <v>8.29</v>
      </c>
      <c r="F36" s="184"/>
    </row>
    <row r="37" spans="1:6" ht="13.5" thickBot="1">
      <c r="A37" s="144" t="s">
        <v>167</v>
      </c>
      <c r="B37" s="208">
        <v>3.46</v>
      </c>
      <c r="C37" s="208">
        <v>3.79</v>
      </c>
      <c r="D37" s="208">
        <v>11.37</v>
      </c>
      <c r="E37" s="208">
        <v>12.41</v>
      </c>
      <c r="F37" s="184"/>
    </row>
    <row r="38" spans="1:5" ht="13.5" thickBot="1">
      <c r="A38" s="146" t="s">
        <v>89</v>
      </c>
      <c r="B38" s="183">
        <v>100</v>
      </c>
      <c r="C38" s="183">
        <v>100</v>
      </c>
      <c r="D38" s="183">
        <v>100</v>
      </c>
      <c r="E38" s="183">
        <v>100</v>
      </c>
    </row>
    <row r="39" spans="1:6" ht="13.5" customHeight="1">
      <c r="A39" s="3" t="s">
        <v>194</v>
      </c>
      <c r="B39" s="3"/>
      <c r="C39" s="2"/>
      <c r="D39" s="2"/>
      <c r="E39" s="2"/>
      <c r="F39" s="2"/>
    </row>
  </sheetData>
  <sheetProtection/>
  <mergeCells count="6">
    <mergeCell ref="A4:F4"/>
    <mergeCell ref="A8:F8"/>
    <mergeCell ref="B31:C31"/>
    <mergeCell ref="D31:E31"/>
    <mergeCell ref="B19:C19"/>
    <mergeCell ref="D19:E1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9" width="12.7109375" style="0" customWidth="1"/>
  </cols>
  <sheetData>
    <row r="1" spans="1:9" s="1" customFormat="1" ht="19.5" customHeight="1">
      <c r="A1" s="4" t="s">
        <v>316</v>
      </c>
      <c r="B1" s="4"/>
      <c r="C1" s="4"/>
      <c r="D1" s="4"/>
      <c r="E1" s="4"/>
      <c r="F1" s="4"/>
      <c r="G1" s="4"/>
      <c r="H1" s="4"/>
      <c r="I1" s="4"/>
    </row>
    <row r="3" spans="1:6" s="1" customFormat="1" ht="6.75" customHeight="1" thickBot="1">
      <c r="A3" s="3"/>
      <c r="B3" s="3"/>
      <c r="C3" s="2"/>
      <c r="D3" s="2"/>
      <c r="E3" s="2"/>
      <c r="F3" s="2"/>
    </row>
    <row r="4" spans="1:9" s="1" customFormat="1" ht="13.5" customHeight="1" thickBot="1">
      <c r="A4" s="361" t="s">
        <v>315</v>
      </c>
      <c r="B4" s="259" t="s">
        <v>221</v>
      </c>
      <c r="C4" s="259" t="s">
        <v>221</v>
      </c>
      <c r="D4" s="259" t="s">
        <v>185</v>
      </c>
      <c r="E4" s="259" t="s">
        <v>185</v>
      </c>
      <c r="F4" s="259" t="s">
        <v>222</v>
      </c>
      <c r="G4" s="259" t="s">
        <v>222</v>
      </c>
      <c r="H4" s="259" t="s">
        <v>185</v>
      </c>
      <c r="I4" s="259" t="s">
        <v>185</v>
      </c>
    </row>
    <row r="5" spans="1:9" s="1" customFormat="1" ht="13.5" customHeight="1" thickBot="1">
      <c r="A5" s="362"/>
      <c r="B5" s="260">
        <v>2008</v>
      </c>
      <c r="C5" s="260">
        <v>2009</v>
      </c>
      <c r="D5" s="260">
        <v>2008</v>
      </c>
      <c r="E5" s="260">
        <v>2009</v>
      </c>
      <c r="F5" s="260">
        <v>2008</v>
      </c>
      <c r="G5" s="260">
        <v>2009</v>
      </c>
      <c r="H5" s="260">
        <v>2008</v>
      </c>
      <c r="I5" s="260">
        <v>2009</v>
      </c>
    </row>
    <row r="6" spans="1:9" s="1" customFormat="1" ht="15.75" customHeight="1">
      <c r="A6" s="149" t="s">
        <v>4</v>
      </c>
      <c r="B6" s="150">
        <v>7119</v>
      </c>
      <c r="C6" s="150">
        <v>8573</v>
      </c>
      <c r="D6" s="160">
        <f aca="true" t="shared" si="0" ref="D6:E13">B6*100/B$14</f>
        <v>3.185348916292306</v>
      </c>
      <c r="E6" s="160">
        <f t="shared" si="0"/>
        <v>3.0453300558055934</v>
      </c>
      <c r="F6" s="150">
        <v>18</v>
      </c>
      <c r="G6" s="150">
        <v>21</v>
      </c>
      <c r="H6" s="160">
        <f aca="true" t="shared" si="1" ref="H6:I13">F6*100/F$14</f>
        <v>0.042763470493205356</v>
      </c>
      <c r="I6" s="160">
        <f t="shared" si="1"/>
        <v>0.0441324815063887</v>
      </c>
    </row>
    <row r="7" spans="1:9" s="1" customFormat="1" ht="15.75" customHeight="1">
      <c r="A7" s="153" t="s">
        <v>5</v>
      </c>
      <c r="B7" s="152">
        <v>121654</v>
      </c>
      <c r="C7" s="152">
        <v>162515</v>
      </c>
      <c r="D7" s="161">
        <f t="shared" si="0"/>
        <v>54.433268304905766</v>
      </c>
      <c r="E7" s="161">
        <f t="shared" si="0"/>
        <v>57.72912796211898</v>
      </c>
      <c r="F7" s="152">
        <v>1672</v>
      </c>
      <c r="G7" s="152">
        <v>2264</v>
      </c>
      <c r="H7" s="161">
        <f t="shared" si="1"/>
        <v>3.9722512591466312</v>
      </c>
      <c r="I7" s="161">
        <f t="shared" si="1"/>
        <v>4.757901815736382</v>
      </c>
    </row>
    <row r="8" spans="1:9" s="1" customFormat="1" ht="15.75" customHeight="1">
      <c r="A8" s="153" t="s">
        <v>6</v>
      </c>
      <c r="B8" s="152">
        <v>69543</v>
      </c>
      <c r="C8" s="152">
        <v>79625</v>
      </c>
      <c r="D8" s="161">
        <f t="shared" si="0"/>
        <v>31.116550033110805</v>
      </c>
      <c r="E8" s="161">
        <f t="shared" si="0"/>
        <v>28.284661809578953</v>
      </c>
      <c r="F8" s="152">
        <v>3330</v>
      </c>
      <c r="G8" s="152">
        <v>3787</v>
      </c>
      <c r="H8" s="161">
        <f t="shared" si="1"/>
        <v>7.911242041242992</v>
      </c>
      <c r="I8" s="161">
        <f t="shared" si="1"/>
        <v>7.958557498318763</v>
      </c>
    </row>
    <row r="9" spans="1:9" s="1" customFormat="1" ht="15.75" customHeight="1">
      <c r="A9" s="153" t="s">
        <v>7</v>
      </c>
      <c r="B9" s="152">
        <v>18234</v>
      </c>
      <c r="C9" s="152">
        <v>23164</v>
      </c>
      <c r="D9" s="161">
        <f t="shared" si="0"/>
        <v>8.158681295079914</v>
      </c>
      <c r="E9" s="161">
        <f t="shared" si="0"/>
        <v>8.228394425834686</v>
      </c>
      <c r="F9" s="152">
        <v>3585</v>
      </c>
      <c r="G9" s="152">
        <v>4493</v>
      </c>
      <c r="H9" s="161">
        <f t="shared" si="1"/>
        <v>8.517057873230067</v>
      </c>
      <c r="I9" s="161">
        <f t="shared" si="1"/>
        <v>9.442249495628783</v>
      </c>
    </row>
    <row r="10" spans="1:9" s="1" customFormat="1" ht="15.75" customHeight="1">
      <c r="A10" s="151" t="s">
        <v>8</v>
      </c>
      <c r="B10" s="152">
        <v>2569</v>
      </c>
      <c r="C10" s="152">
        <v>2891</v>
      </c>
      <c r="D10" s="161">
        <f t="shared" si="0"/>
        <v>1.149481860648256</v>
      </c>
      <c r="E10" s="161">
        <f t="shared" si="0"/>
        <v>1.0269507980093282</v>
      </c>
      <c r="F10" s="152">
        <v>1796</v>
      </c>
      <c r="G10" s="152">
        <v>2021</v>
      </c>
      <c r="H10" s="161">
        <f t="shared" si="1"/>
        <v>4.266844055877601</v>
      </c>
      <c r="I10" s="161">
        <f t="shared" si="1"/>
        <v>4.247225958305313</v>
      </c>
    </row>
    <row r="11" spans="1:9" s="1" customFormat="1" ht="15.75" customHeight="1">
      <c r="A11" s="151" t="s">
        <v>9</v>
      </c>
      <c r="B11" s="152">
        <v>3110</v>
      </c>
      <c r="C11" s="152">
        <v>3387</v>
      </c>
      <c r="D11" s="161">
        <f t="shared" si="0"/>
        <v>1.391548690780878</v>
      </c>
      <c r="E11" s="161">
        <f t="shared" si="0"/>
        <v>1.2031415955923883</v>
      </c>
      <c r="F11" s="152">
        <v>6875</v>
      </c>
      <c r="G11" s="152">
        <v>7554</v>
      </c>
      <c r="H11" s="161">
        <f t="shared" si="1"/>
        <v>16.333269980043713</v>
      </c>
      <c r="I11" s="161">
        <f t="shared" si="1"/>
        <v>15.875084061869536</v>
      </c>
    </row>
    <row r="12" spans="1:9" s="1" customFormat="1" ht="15.75" customHeight="1">
      <c r="A12" s="151" t="s">
        <v>10</v>
      </c>
      <c r="B12" s="152">
        <v>601</v>
      </c>
      <c r="C12" s="152">
        <v>652</v>
      </c>
      <c r="D12" s="161">
        <f t="shared" si="0"/>
        <v>0.2689134286685877</v>
      </c>
      <c r="E12" s="161">
        <f t="shared" si="0"/>
        <v>0.2316056452099903</v>
      </c>
      <c r="F12" s="152">
        <v>4207</v>
      </c>
      <c r="G12" s="152">
        <v>4593</v>
      </c>
      <c r="H12" s="161">
        <f t="shared" si="1"/>
        <v>9.994773353606385</v>
      </c>
      <c r="I12" s="161">
        <f t="shared" si="1"/>
        <v>9.65240416946873</v>
      </c>
    </row>
    <row r="13" spans="1:9" s="1" customFormat="1" ht="15.75" customHeight="1" thickBot="1">
      <c r="A13" s="159" t="s">
        <v>11</v>
      </c>
      <c r="B13" s="154">
        <v>662</v>
      </c>
      <c r="C13" s="154">
        <v>706</v>
      </c>
      <c r="D13" s="162">
        <f t="shared" si="0"/>
        <v>0.29620747051348595</v>
      </c>
      <c r="E13" s="162">
        <f t="shared" si="0"/>
        <v>0.25078770785008153</v>
      </c>
      <c r="F13" s="154">
        <v>20609</v>
      </c>
      <c r="G13" s="154">
        <v>22851</v>
      </c>
      <c r="H13" s="162">
        <f t="shared" si="1"/>
        <v>48.961797966359406</v>
      </c>
      <c r="I13" s="162">
        <f t="shared" si="1"/>
        <v>48.02244451916611</v>
      </c>
    </row>
    <row r="14" spans="1:9" s="1" customFormat="1" ht="15.75" customHeight="1" thickBot="1">
      <c r="A14" s="146" t="s">
        <v>89</v>
      </c>
      <c r="B14" s="157">
        <f>SUM(B6:B13)</f>
        <v>223492</v>
      </c>
      <c r="C14" s="157">
        <f>SUM(C6:C13)</f>
        <v>281513</v>
      </c>
      <c r="D14" s="183">
        <f>SUM(D6:D13)</f>
        <v>99.99999999999999</v>
      </c>
      <c r="E14" s="183">
        <f>SUM(E6:E13)</f>
        <v>99.99999999999999</v>
      </c>
      <c r="F14" s="157">
        <f>SUM(F6:F13)</f>
        <v>42092</v>
      </c>
      <c r="G14" s="157">
        <v>47584</v>
      </c>
      <c r="H14" s="183">
        <f>SUM(H6:H13)</f>
        <v>100</v>
      </c>
      <c r="I14" s="183">
        <f>SUM(I6:I13)</f>
        <v>100</v>
      </c>
    </row>
    <row r="15" spans="1:6" s="1" customFormat="1" ht="13.5" customHeight="1">
      <c r="A15" s="3" t="s">
        <v>194</v>
      </c>
      <c r="B15" s="3"/>
      <c r="C15" s="2"/>
      <c r="D15" s="2"/>
      <c r="E15" s="2"/>
      <c r="F15" s="2"/>
    </row>
  </sheetData>
  <sheetProtection/>
  <mergeCells count="1">
    <mergeCell ref="A4:A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8" max="8" width="9.140625" style="0" customWidth="1"/>
  </cols>
  <sheetData>
    <row r="1" spans="1:9" s="1" customFormat="1" ht="19.5" customHeight="1">
      <c r="A1" s="4" t="s">
        <v>322</v>
      </c>
      <c r="B1" s="4"/>
      <c r="C1" s="4"/>
      <c r="D1" s="4"/>
      <c r="E1" s="4"/>
      <c r="F1" s="4"/>
      <c r="G1" s="4"/>
      <c r="H1" s="4"/>
      <c r="I1" s="4"/>
    </row>
    <row r="2" s="1" customFormat="1" ht="6.75" customHeight="1" thickBot="1"/>
    <row r="3" spans="2:13" s="1" customFormat="1" ht="13.5" customHeight="1" thickBot="1">
      <c r="B3" s="273" t="s">
        <v>100</v>
      </c>
      <c r="C3" s="273"/>
      <c r="D3" s="273"/>
      <c r="E3" s="273"/>
      <c r="F3" s="273"/>
      <c r="G3" s="273"/>
      <c r="H3" s="273" t="s">
        <v>223</v>
      </c>
      <c r="I3" s="273"/>
      <c r="J3" s="273"/>
      <c r="K3" s="273"/>
      <c r="L3" s="273"/>
      <c r="M3" s="273"/>
    </row>
    <row r="4" spans="1:13" s="1" customFormat="1" ht="13.5" thickBot="1">
      <c r="A4" s="34" t="s">
        <v>268</v>
      </c>
      <c r="B4" s="258">
        <v>2004</v>
      </c>
      <c r="C4" s="258">
        <v>2005</v>
      </c>
      <c r="D4" s="258">
        <v>2006</v>
      </c>
      <c r="E4" s="258">
        <v>2007</v>
      </c>
      <c r="F4" s="258">
        <v>2008</v>
      </c>
      <c r="G4" s="258">
        <v>2009</v>
      </c>
      <c r="H4" s="258">
        <v>2004</v>
      </c>
      <c r="I4" s="258">
        <v>2005</v>
      </c>
      <c r="J4" s="258">
        <v>2006</v>
      </c>
      <c r="K4" s="258">
        <v>2007</v>
      </c>
      <c r="L4" s="258">
        <v>2008</v>
      </c>
      <c r="M4" s="258">
        <v>2009</v>
      </c>
    </row>
    <row r="5" spans="1:13" s="1" customFormat="1" ht="15.75" customHeight="1" thickBot="1">
      <c r="A5" s="118" t="s">
        <v>200</v>
      </c>
      <c r="B5" s="158">
        <f aca="true" t="shared" si="0" ref="B5:M5">SUM(B6:B10)</f>
        <v>5928</v>
      </c>
      <c r="C5" s="158">
        <f t="shared" si="0"/>
        <v>6468</v>
      </c>
      <c r="D5" s="158">
        <f t="shared" si="0"/>
        <v>7459</v>
      </c>
      <c r="E5" s="158">
        <f t="shared" si="0"/>
        <v>8103</v>
      </c>
      <c r="F5" s="158">
        <f t="shared" si="0"/>
        <v>8467</v>
      </c>
      <c r="G5" s="158">
        <f t="shared" si="0"/>
        <v>9548</v>
      </c>
      <c r="H5" s="163">
        <f t="shared" si="0"/>
        <v>100</v>
      </c>
      <c r="I5" s="163">
        <f t="shared" si="0"/>
        <v>99.99999999999999</v>
      </c>
      <c r="J5" s="163">
        <f t="shared" si="0"/>
        <v>100.00000000000001</v>
      </c>
      <c r="K5" s="163">
        <f t="shared" si="0"/>
        <v>99.99999999999999</v>
      </c>
      <c r="L5" s="163">
        <f t="shared" si="0"/>
        <v>100.19999999999999</v>
      </c>
      <c r="M5" s="163">
        <f t="shared" si="0"/>
        <v>100</v>
      </c>
    </row>
    <row r="6" spans="1:13" s="1" customFormat="1" ht="15.75" customHeight="1">
      <c r="A6" s="149" t="s">
        <v>201</v>
      </c>
      <c r="B6" s="150">
        <v>4202</v>
      </c>
      <c r="C6" s="150">
        <v>4587</v>
      </c>
      <c r="D6" s="150">
        <v>5357</v>
      </c>
      <c r="E6" s="150">
        <v>5965</v>
      </c>
      <c r="F6" s="150">
        <v>6059</v>
      </c>
      <c r="G6" s="150">
        <v>6873</v>
      </c>
      <c r="H6" s="164">
        <f>B6*100/B5</f>
        <v>70.88394062078272</v>
      </c>
      <c r="I6" s="164">
        <f>C6*100/C5</f>
        <v>70.91836734693878</v>
      </c>
      <c r="J6" s="164">
        <f>D6*100/D5</f>
        <v>71.81927872368951</v>
      </c>
      <c r="K6" s="164">
        <f>E6*100/E5</f>
        <v>73.61471060101196</v>
      </c>
      <c r="L6" s="160">
        <v>71.6</v>
      </c>
      <c r="M6" s="160">
        <v>72</v>
      </c>
    </row>
    <row r="7" spans="1:13" s="1" customFormat="1" ht="15.75" customHeight="1">
      <c r="A7" s="153" t="s">
        <v>202</v>
      </c>
      <c r="B7" s="152">
        <v>155</v>
      </c>
      <c r="C7" s="152">
        <v>210</v>
      </c>
      <c r="D7" s="152">
        <v>165</v>
      </c>
      <c r="E7" s="152">
        <v>71</v>
      </c>
      <c r="F7" s="152">
        <v>39</v>
      </c>
      <c r="G7" s="152">
        <v>82</v>
      </c>
      <c r="H7" s="165">
        <f>B7*100/B5</f>
        <v>2.614709851551957</v>
      </c>
      <c r="I7" s="165">
        <f>C7*100/C5</f>
        <v>3.2467532467532467</v>
      </c>
      <c r="J7" s="165">
        <f>D7*100/D5</f>
        <v>2.212092773830272</v>
      </c>
      <c r="K7" s="165">
        <f>E7*100/E5</f>
        <v>0.8762186844378625</v>
      </c>
      <c r="L7" s="161">
        <v>0.5</v>
      </c>
      <c r="M7" s="161">
        <v>0.9</v>
      </c>
    </row>
    <row r="8" spans="1:13" s="1" customFormat="1" ht="15.75" customHeight="1">
      <c r="A8" s="153" t="s">
        <v>207</v>
      </c>
      <c r="B8" s="152">
        <v>722</v>
      </c>
      <c r="C8" s="152">
        <v>749</v>
      </c>
      <c r="D8" s="152">
        <v>850</v>
      </c>
      <c r="E8" s="152">
        <v>933</v>
      </c>
      <c r="F8" s="152">
        <v>1106</v>
      </c>
      <c r="G8" s="152">
        <v>1205</v>
      </c>
      <c r="H8" s="165">
        <f>B8*100/B5</f>
        <v>12.179487179487179</v>
      </c>
      <c r="I8" s="165">
        <f>C8*100/C5</f>
        <v>11.58008658008658</v>
      </c>
      <c r="J8" s="165">
        <f>D8*100/D5</f>
        <v>11.395629440943827</v>
      </c>
      <c r="K8" s="165">
        <f>E8*100/E5</f>
        <v>11.514253980007405</v>
      </c>
      <c r="L8" s="161">
        <v>13.1</v>
      </c>
      <c r="M8" s="161">
        <v>12.6</v>
      </c>
    </row>
    <row r="9" spans="1:13" s="1" customFormat="1" ht="15.75" customHeight="1">
      <c r="A9" s="153" t="s">
        <v>208</v>
      </c>
      <c r="B9" s="152">
        <v>728</v>
      </c>
      <c r="C9" s="152">
        <v>774</v>
      </c>
      <c r="D9" s="152">
        <v>876</v>
      </c>
      <c r="E9" s="152">
        <v>903</v>
      </c>
      <c r="F9" s="152">
        <v>987</v>
      </c>
      <c r="G9" s="152">
        <v>1062</v>
      </c>
      <c r="H9" s="165">
        <f>B9*100/B5</f>
        <v>12.280701754385966</v>
      </c>
      <c r="I9" s="165">
        <f>C9*100/C5</f>
        <v>11.96660482374768</v>
      </c>
      <c r="J9" s="165">
        <f>D9*100/D5</f>
        <v>11.74420163560799</v>
      </c>
      <c r="K9" s="165">
        <f>E9*100/E5</f>
        <v>11.14402073306183</v>
      </c>
      <c r="L9" s="161">
        <v>11.7</v>
      </c>
      <c r="M9" s="161">
        <v>11.1</v>
      </c>
    </row>
    <row r="10" spans="1:13" s="1" customFormat="1" ht="15.75" customHeight="1" thickBot="1">
      <c r="A10" s="159" t="s">
        <v>206</v>
      </c>
      <c r="B10" s="154">
        <v>121</v>
      </c>
      <c r="C10" s="154">
        <v>148</v>
      </c>
      <c r="D10" s="154">
        <v>211</v>
      </c>
      <c r="E10" s="154">
        <v>231</v>
      </c>
      <c r="F10" s="154">
        <v>276</v>
      </c>
      <c r="G10" s="154">
        <v>326</v>
      </c>
      <c r="H10" s="166">
        <f>B10*100/B5</f>
        <v>2.041160593792173</v>
      </c>
      <c r="I10" s="166">
        <f>C10*100/C5</f>
        <v>2.2881880024737167</v>
      </c>
      <c r="J10" s="166">
        <f>D10*100/D5</f>
        <v>2.8287974259284088</v>
      </c>
      <c r="K10" s="166">
        <f>E10*100/E5</f>
        <v>2.850796001480933</v>
      </c>
      <c r="L10" s="162">
        <v>3.3</v>
      </c>
      <c r="M10" s="162">
        <v>3.4</v>
      </c>
    </row>
    <row r="11" spans="1:13" s="1" customFormat="1" ht="15.75" customHeight="1" thickBot="1">
      <c r="A11" s="118" t="s">
        <v>209</v>
      </c>
      <c r="B11" s="158">
        <f aca="true" t="shared" si="1" ref="B11:L11">SUM(B12:B14)</f>
        <v>6624</v>
      </c>
      <c r="C11" s="158">
        <f t="shared" si="1"/>
        <v>7250</v>
      </c>
      <c r="D11" s="158">
        <f t="shared" si="1"/>
        <v>8466</v>
      </c>
      <c r="E11" s="158">
        <f t="shared" si="1"/>
        <v>9384</v>
      </c>
      <c r="F11" s="158">
        <f t="shared" si="1"/>
        <v>10076</v>
      </c>
      <c r="G11" s="158">
        <f t="shared" si="1"/>
        <v>11352</v>
      </c>
      <c r="H11" s="269">
        <f t="shared" si="1"/>
        <v>100</v>
      </c>
      <c r="I11" s="163">
        <f t="shared" si="1"/>
        <v>100</v>
      </c>
      <c r="J11" s="163">
        <f t="shared" si="1"/>
        <v>100</v>
      </c>
      <c r="K11" s="163">
        <f t="shared" si="1"/>
        <v>100</v>
      </c>
      <c r="L11" s="163">
        <f t="shared" si="1"/>
        <v>100</v>
      </c>
      <c r="M11" s="163">
        <v>100</v>
      </c>
    </row>
    <row r="12" spans="1:13" s="1" customFormat="1" ht="15.75" customHeight="1">
      <c r="A12" s="149" t="s">
        <v>203</v>
      </c>
      <c r="B12" s="266">
        <v>5889</v>
      </c>
      <c r="C12" s="266">
        <v>6413</v>
      </c>
      <c r="D12" s="266">
        <v>7692</v>
      </c>
      <c r="E12" s="266">
        <v>8378</v>
      </c>
      <c r="F12" s="266">
        <v>8986</v>
      </c>
      <c r="G12" s="266">
        <v>9918</v>
      </c>
      <c r="H12" s="267">
        <f>B12*100/B11</f>
        <v>88.90398550724638</v>
      </c>
      <c r="I12" s="267">
        <f>C12*100/C11</f>
        <v>88.45517241379311</v>
      </c>
      <c r="J12" s="267">
        <f>D12*100/D11</f>
        <v>90.85754783841247</v>
      </c>
      <c r="K12" s="267">
        <f>E12*100/E11</f>
        <v>89.27962489343564</v>
      </c>
      <c r="L12" s="266">
        <v>89.2</v>
      </c>
      <c r="M12" s="268">
        <v>87.4</v>
      </c>
    </row>
    <row r="13" spans="1:13" s="1" customFormat="1" ht="31.5" customHeight="1">
      <c r="A13" s="153" t="s">
        <v>259</v>
      </c>
      <c r="B13" s="152">
        <v>758</v>
      </c>
      <c r="C13" s="152">
        <v>857</v>
      </c>
      <c r="D13" s="152">
        <v>779</v>
      </c>
      <c r="E13" s="152">
        <v>982</v>
      </c>
      <c r="F13" s="152">
        <v>1056</v>
      </c>
      <c r="G13" s="152">
        <v>1428</v>
      </c>
      <c r="H13" s="165">
        <f>B13*100/B11</f>
        <v>11.443236714975846</v>
      </c>
      <c r="I13" s="165">
        <f>C13*100/C11</f>
        <v>11.820689655172414</v>
      </c>
      <c r="J13" s="165">
        <f>D13*100/D11</f>
        <v>9.201511930073234</v>
      </c>
      <c r="K13" s="165">
        <f>E13*100/E11</f>
        <v>10.46462063086104</v>
      </c>
      <c r="L13" s="152">
        <v>10.5</v>
      </c>
      <c r="M13" s="161">
        <v>12.6</v>
      </c>
    </row>
    <row r="14" spans="1:13" s="1" customFormat="1" ht="15.75" customHeight="1" thickBot="1">
      <c r="A14" s="159" t="s">
        <v>204</v>
      </c>
      <c r="B14" s="154">
        <v>-23</v>
      </c>
      <c r="C14" s="154">
        <v>-20</v>
      </c>
      <c r="D14" s="154">
        <v>-5</v>
      </c>
      <c r="E14" s="154">
        <v>24</v>
      </c>
      <c r="F14" s="154">
        <v>34</v>
      </c>
      <c r="G14" s="154">
        <v>6</v>
      </c>
      <c r="H14" s="166">
        <f>B14*100/B11</f>
        <v>-0.3472222222222222</v>
      </c>
      <c r="I14" s="166">
        <f>C14*100/C11</f>
        <v>-0.27586206896551724</v>
      </c>
      <c r="J14" s="166">
        <f>D14*100/D11</f>
        <v>-0.059059768485707535</v>
      </c>
      <c r="K14" s="166">
        <f>E14*100/E11</f>
        <v>0.2557544757033248</v>
      </c>
      <c r="L14" s="154">
        <v>0.3</v>
      </c>
      <c r="M14" s="162">
        <v>0.1</v>
      </c>
    </row>
    <row r="15" spans="1:13" s="1" customFormat="1" ht="15.75" customHeight="1" thickBot="1">
      <c r="A15" s="118" t="s">
        <v>205</v>
      </c>
      <c r="B15" s="157">
        <f aca="true" t="shared" si="2" ref="B15:G15">B11-B5</f>
        <v>696</v>
      </c>
      <c r="C15" s="157">
        <f t="shared" si="2"/>
        <v>782</v>
      </c>
      <c r="D15" s="157">
        <f t="shared" si="2"/>
        <v>1007</v>
      </c>
      <c r="E15" s="157">
        <f t="shared" si="2"/>
        <v>1281</v>
      </c>
      <c r="F15" s="157">
        <f t="shared" si="2"/>
        <v>1609</v>
      </c>
      <c r="G15" s="157">
        <f t="shared" si="2"/>
        <v>1804</v>
      </c>
      <c r="H15" s="167"/>
      <c r="I15" s="167"/>
      <c r="J15" s="167"/>
      <c r="K15" s="167"/>
      <c r="L15" s="167"/>
      <c r="M15" s="167"/>
    </row>
    <row r="16" spans="1:6" s="1" customFormat="1" ht="13.5" customHeight="1">
      <c r="A16" s="3" t="s">
        <v>194</v>
      </c>
      <c r="B16" s="3"/>
      <c r="C16" s="2"/>
      <c r="D16" s="2"/>
      <c r="E16" s="2"/>
      <c r="F16" s="2"/>
    </row>
  </sheetData>
  <sheetProtection/>
  <mergeCells count="2">
    <mergeCell ref="B3:G3"/>
    <mergeCell ref="H3:M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7" width="9.7109375" style="0" customWidth="1"/>
    <col min="8" max="12" width="10.7109375" style="0" customWidth="1"/>
  </cols>
  <sheetData>
    <row r="1" spans="1:9" s="1" customFormat="1" ht="19.5" customHeight="1">
      <c r="A1" s="4" t="s">
        <v>321</v>
      </c>
      <c r="B1" s="4"/>
      <c r="C1" s="4"/>
      <c r="D1" s="4"/>
      <c r="E1" s="4"/>
      <c r="F1" s="4"/>
      <c r="G1" s="4"/>
      <c r="H1" s="4"/>
      <c r="I1" s="4"/>
    </row>
    <row r="2" s="1" customFormat="1" ht="6.75" customHeight="1" thickBot="1"/>
    <row r="3" spans="2:12" s="1" customFormat="1" ht="13.5" customHeight="1" thickBot="1">
      <c r="B3" s="273" t="s">
        <v>100</v>
      </c>
      <c r="C3" s="273"/>
      <c r="D3" s="273"/>
      <c r="E3" s="273"/>
      <c r="F3" s="273"/>
      <c r="G3" s="273"/>
      <c r="H3" s="363" t="s">
        <v>304</v>
      </c>
      <c r="I3" s="363"/>
      <c r="J3" s="363"/>
      <c r="K3" s="363"/>
      <c r="L3" s="363"/>
    </row>
    <row r="4" spans="1:12" s="1" customFormat="1" ht="13.5" thickBot="1">
      <c r="A4" s="34"/>
      <c r="B4" s="118">
        <v>2004</v>
      </c>
      <c r="C4" s="118">
        <v>2005</v>
      </c>
      <c r="D4" s="118">
        <v>2006</v>
      </c>
      <c r="E4" s="118">
        <v>2007</v>
      </c>
      <c r="F4" s="118">
        <v>2008</v>
      </c>
      <c r="G4" s="118">
        <v>2009</v>
      </c>
      <c r="H4" s="118" t="s">
        <v>1</v>
      </c>
      <c r="I4" s="118" t="s">
        <v>2</v>
      </c>
      <c r="J4" s="118" t="s">
        <v>3</v>
      </c>
      <c r="K4" s="118" t="s">
        <v>210</v>
      </c>
      <c r="L4" s="118" t="s">
        <v>211</v>
      </c>
    </row>
    <row r="5" spans="1:12" s="1" customFormat="1" ht="15.75" customHeight="1">
      <c r="A5" s="149" t="s">
        <v>203</v>
      </c>
      <c r="B5" s="168">
        <v>5889</v>
      </c>
      <c r="C5" s="168">
        <v>6413</v>
      </c>
      <c r="D5" s="168">
        <v>7692</v>
      </c>
      <c r="E5" s="168">
        <v>8378</v>
      </c>
      <c r="F5" s="168">
        <v>8986</v>
      </c>
      <c r="G5" s="168">
        <v>9918</v>
      </c>
      <c r="H5" s="164">
        <f aca="true" t="shared" si="0" ref="H5:J6">(C5-B5)*100/B5</f>
        <v>8.89794532178638</v>
      </c>
      <c r="I5" s="164">
        <f t="shared" si="0"/>
        <v>19.94386402619679</v>
      </c>
      <c r="J5" s="164">
        <f t="shared" si="0"/>
        <v>8.91835673426937</v>
      </c>
      <c r="K5" s="175">
        <v>7.3</v>
      </c>
      <c r="L5" s="175">
        <v>10.4</v>
      </c>
    </row>
    <row r="6" spans="1:12" s="1" customFormat="1" ht="15.75" customHeight="1" thickBot="1">
      <c r="A6" s="159" t="s">
        <v>201</v>
      </c>
      <c r="B6" s="169">
        <v>4202</v>
      </c>
      <c r="C6" s="169">
        <v>4587</v>
      </c>
      <c r="D6" s="169">
        <v>5357</v>
      </c>
      <c r="E6" s="169">
        <v>5965</v>
      </c>
      <c r="F6" s="169">
        <v>6059</v>
      </c>
      <c r="G6" s="169">
        <v>6873</v>
      </c>
      <c r="H6" s="166">
        <f t="shared" si="0"/>
        <v>9.162303664921465</v>
      </c>
      <c r="I6" s="166">
        <f t="shared" si="0"/>
        <v>16.786570743405274</v>
      </c>
      <c r="J6" s="166">
        <f t="shared" si="0"/>
        <v>11.349635990293075</v>
      </c>
      <c r="K6" s="176">
        <v>1.6</v>
      </c>
      <c r="L6" s="177">
        <v>13.4</v>
      </c>
    </row>
    <row r="7" spans="1:12" s="28" customFormat="1" ht="15.75" customHeight="1" thickBot="1">
      <c r="A7" s="38"/>
      <c r="B7" s="36"/>
      <c r="C7" s="36"/>
      <c r="D7" s="36"/>
      <c r="E7" s="36"/>
      <c r="F7" s="36"/>
      <c r="G7" s="36"/>
      <c r="H7" s="171"/>
      <c r="I7" s="171"/>
      <c r="J7" s="171"/>
      <c r="K7" s="178"/>
      <c r="L7" s="179"/>
    </row>
    <row r="8" spans="1:12" s="1" customFormat="1" ht="15.75" customHeight="1">
      <c r="A8" s="149" t="s">
        <v>250</v>
      </c>
      <c r="B8" s="168">
        <f>B5-B6</f>
        <v>1687</v>
      </c>
      <c r="C8" s="168">
        <f>C5-C6</f>
        <v>1826</v>
      </c>
      <c r="D8" s="168">
        <f>D5-D6</f>
        <v>2335</v>
      </c>
      <c r="E8" s="168">
        <f>E5-E6</f>
        <v>2413</v>
      </c>
      <c r="F8" s="168">
        <v>2927</v>
      </c>
      <c r="G8" s="168">
        <v>3045</v>
      </c>
      <c r="H8" s="164">
        <f aca="true" t="shared" si="1" ref="H8:J9">(C8-B8)*100/B8</f>
        <v>8.239478363959691</v>
      </c>
      <c r="I8" s="164">
        <f t="shared" si="1"/>
        <v>27.87513691128149</v>
      </c>
      <c r="J8" s="164">
        <f t="shared" si="1"/>
        <v>3.3404710920770877</v>
      </c>
      <c r="K8" s="175">
        <v>21.3</v>
      </c>
      <c r="L8" s="175">
        <v>4</v>
      </c>
    </row>
    <row r="9" spans="1:12" s="1" customFormat="1" ht="15.75" customHeight="1" thickBot="1">
      <c r="A9" s="159" t="s">
        <v>251</v>
      </c>
      <c r="B9" s="169">
        <v>155</v>
      </c>
      <c r="C9" s="169">
        <v>210</v>
      </c>
      <c r="D9" s="169">
        <v>165</v>
      </c>
      <c r="E9" s="169">
        <v>71</v>
      </c>
      <c r="F9" s="169">
        <v>39</v>
      </c>
      <c r="G9" s="169">
        <v>82</v>
      </c>
      <c r="H9" s="166">
        <f t="shared" si="1"/>
        <v>35.483870967741936</v>
      </c>
      <c r="I9" s="166">
        <f t="shared" si="1"/>
        <v>-21.428571428571427</v>
      </c>
      <c r="J9" s="166">
        <f t="shared" si="1"/>
        <v>-56.96969696969697</v>
      </c>
      <c r="K9" s="176">
        <v>-45.1</v>
      </c>
      <c r="L9" s="177">
        <v>110.3</v>
      </c>
    </row>
    <row r="10" spans="1:12" s="37" customFormat="1" ht="15.75" customHeight="1" thickBot="1">
      <c r="A10" s="199"/>
      <c r="B10" s="36"/>
      <c r="C10" s="36"/>
      <c r="D10" s="36"/>
      <c r="E10" s="36"/>
      <c r="F10" s="36"/>
      <c r="G10" s="36"/>
      <c r="H10" s="170"/>
      <c r="I10" s="170"/>
      <c r="J10" s="170"/>
      <c r="K10" s="180"/>
      <c r="L10" s="180"/>
    </row>
    <row r="11" spans="1:12" s="28" customFormat="1" ht="15.75" customHeight="1">
      <c r="A11" s="149" t="s">
        <v>252</v>
      </c>
      <c r="B11" s="150">
        <f>B8-B9</f>
        <v>1532</v>
      </c>
      <c r="C11" s="150">
        <f>C8-C9</f>
        <v>1616</v>
      </c>
      <c r="D11" s="150">
        <f>D8-D9</f>
        <v>2170</v>
      </c>
      <c r="E11" s="150">
        <f>E8-E9</f>
        <v>2342</v>
      </c>
      <c r="F11" s="150">
        <v>2888</v>
      </c>
      <c r="G11" s="150">
        <v>2963</v>
      </c>
      <c r="H11" s="164">
        <f aca="true" t="shared" si="2" ref="H11:J12">(C11-B11)*100/B11</f>
        <v>5.483028720626632</v>
      </c>
      <c r="I11" s="164">
        <f t="shared" si="2"/>
        <v>34.28217821782178</v>
      </c>
      <c r="J11" s="164">
        <f t="shared" si="2"/>
        <v>7.926267281105991</v>
      </c>
      <c r="K11" s="181">
        <v>23.3</v>
      </c>
      <c r="L11" s="181">
        <v>2.6</v>
      </c>
    </row>
    <row r="12" spans="1:12" s="28" customFormat="1" ht="31.5" customHeight="1" thickBot="1">
      <c r="A12" s="159" t="s">
        <v>253</v>
      </c>
      <c r="B12" s="154">
        <v>758</v>
      </c>
      <c r="C12" s="154">
        <v>857</v>
      </c>
      <c r="D12" s="154">
        <v>779</v>
      </c>
      <c r="E12" s="154">
        <v>982</v>
      </c>
      <c r="F12" s="154">
        <v>1056</v>
      </c>
      <c r="G12" s="154">
        <v>1428</v>
      </c>
      <c r="H12" s="166">
        <f t="shared" si="2"/>
        <v>13.060686015831134</v>
      </c>
      <c r="I12" s="166">
        <f t="shared" si="2"/>
        <v>-9.101516919486581</v>
      </c>
      <c r="J12" s="166">
        <f t="shared" si="2"/>
        <v>26.059050064184852</v>
      </c>
      <c r="K12" s="176">
        <v>7.5</v>
      </c>
      <c r="L12" s="176">
        <v>35.2</v>
      </c>
    </row>
    <row r="13" spans="1:12" s="28" customFormat="1" ht="15.75" customHeight="1" thickBot="1">
      <c r="A13" s="199"/>
      <c r="B13" s="36"/>
      <c r="C13" s="36"/>
      <c r="D13" s="36"/>
      <c r="E13" s="36"/>
      <c r="F13" s="36"/>
      <c r="G13" s="36"/>
      <c r="H13" s="170"/>
      <c r="I13" s="170"/>
      <c r="J13" s="170"/>
      <c r="K13" s="180"/>
      <c r="L13" s="180"/>
    </row>
    <row r="14" spans="1:12" s="28" customFormat="1" ht="15.75" customHeight="1">
      <c r="A14" s="200" t="s">
        <v>254</v>
      </c>
      <c r="B14" s="150">
        <f>B11+B12</f>
        <v>2290</v>
      </c>
      <c r="C14" s="150">
        <f>C11+C12</f>
        <v>2473</v>
      </c>
      <c r="D14" s="150">
        <f>D11+D12</f>
        <v>2949</v>
      </c>
      <c r="E14" s="150">
        <f>E11+E12</f>
        <v>3324</v>
      </c>
      <c r="F14" s="150">
        <v>3944</v>
      </c>
      <c r="G14" s="150">
        <v>4391</v>
      </c>
      <c r="H14" s="164">
        <f aca="true" t="shared" si="3" ref="H14:J16">(C14-B14)*100/B14</f>
        <v>7.991266375545852</v>
      </c>
      <c r="I14" s="164">
        <f t="shared" si="3"/>
        <v>19.247877072381723</v>
      </c>
      <c r="J14" s="164">
        <f t="shared" si="3"/>
        <v>12.71617497456765</v>
      </c>
      <c r="K14" s="181">
        <v>18.7</v>
      </c>
      <c r="L14" s="181">
        <v>11.3</v>
      </c>
    </row>
    <row r="15" spans="1:12" s="28" customFormat="1" ht="15.75" customHeight="1">
      <c r="A15" s="202" t="s">
        <v>207</v>
      </c>
      <c r="B15" s="152">
        <v>722</v>
      </c>
      <c r="C15" s="152">
        <v>749</v>
      </c>
      <c r="D15" s="152">
        <v>850</v>
      </c>
      <c r="E15" s="152">
        <v>933</v>
      </c>
      <c r="F15" s="152">
        <v>1106</v>
      </c>
      <c r="G15" s="152">
        <v>1205</v>
      </c>
      <c r="H15" s="165">
        <f t="shared" si="3"/>
        <v>3.739612188365651</v>
      </c>
      <c r="I15" s="165">
        <f t="shared" si="3"/>
        <v>13.484646194926569</v>
      </c>
      <c r="J15" s="165">
        <f t="shared" si="3"/>
        <v>9.764705882352942</v>
      </c>
      <c r="K15" s="182">
        <v>18.5</v>
      </c>
      <c r="L15" s="182">
        <v>9</v>
      </c>
    </row>
    <row r="16" spans="1:12" s="28" customFormat="1" ht="15.75" customHeight="1" thickBot="1">
      <c r="A16" s="201" t="s">
        <v>255</v>
      </c>
      <c r="B16" s="154">
        <v>728</v>
      </c>
      <c r="C16" s="154">
        <v>774</v>
      </c>
      <c r="D16" s="154">
        <v>876</v>
      </c>
      <c r="E16" s="154">
        <v>903</v>
      </c>
      <c r="F16" s="154">
        <v>987</v>
      </c>
      <c r="G16" s="154">
        <v>1062</v>
      </c>
      <c r="H16" s="166">
        <f t="shared" si="3"/>
        <v>6.318681318681318</v>
      </c>
      <c r="I16" s="166">
        <f t="shared" si="3"/>
        <v>13.178294573643411</v>
      </c>
      <c r="J16" s="166">
        <f t="shared" si="3"/>
        <v>3.0821917808219177</v>
      </c>
      <c r="K16" s="176">
        <v>9.3</v>
      </c>
      <c r="L16" s="176">
        <v>7.6</v>
      </c>
    </row>
    <row r="17" spans="1:12" s="28" customFormat="1" ht="15.75" customHeight="1" thickBot="1">
      <c r="A17" s="199"/>
      <c r="B17" s="36"/>
      <c r="C17" s="36"/>
      <c r="D17" s="36"/>
      <c r="E17" s="36"/>
      <c r="F17" s="36"/>
      <c r="G17" s="36"/>
      <c r="H17" s="172"/>
      <c r="I17" s="172"/>
      <c r="J17" s="172"/>
      <c r="K17" s="179"/>
      <c r="L17" s="179"/>
    </row>
    <row r="18" spans="1:12" s="28" customFormat="1" ht="15.75" customHeight="1">
      <c r="A18" s="149" t="s">
        <v>256</v>
      </c>
      <c r="B18" s="150">
        <f>B14-B15-B16</f>
        <v>840</v>
      </c>
      <c r="C18" s="150">
        <f>C14-C15-C16</f>
        <v>950</v>
      </c>
      <c r="D18" s="150">
        <f>D14-D15-D16</f>
        <v>1223</v>
      </c>
      <c r="E18" s="150">
        <f>E14-E15-E16</f>
        <v>1488</v>
      </c>
      <c r="F18" s="150">
        <v>1851</v>
      </c>
      <c r="G18" s="150">
        <v>2124</v>
      </c>
      <c r="H18" s="164">
        <f>(C18-B18)*100/B18</f>
        <v>13.095238095238095</v>
      </c>
      <c r="I18" s="164">
        <f>(D18-C18)*100/C18</f>
        <v>28.736842105263158</v>
      </c>
      <c r="J18" s="164">
        <f>(E18-D18)*100/D18</f>
        <v>21.668029435813573</v>
      </c>
      <c r="K18" s="181">
        <v>24.4</v>
      </c>
      <c r="L18" s="181">
        <v>14.7</v>
      </c>
    </row>
    <row r="19" spans="1:12" s="28" customFormat="1" ht="15.75" customHeight="1">
      <c r="A19" s="153" t="s">
        <v>257</v>
      </c>
      <c r="B19" s="152">
        <v>-23</v>
      </c>
      <c r="C19" s="152">
        <v>-20</v>
      </c>
      <c r="D19" s="152">
        <v>-5</v>
      </c>
      <c r="E19" s="152">
        <v>24</v>
      </c>
      <c r="F19" s="152">
        <v>34</v>
      </c>
      <c r="G19" s="152">
        <v>6</v>
      </c>
      <c r="H19" s="173"/>
      <c r="I19" s="173"/>
      <c r="J19" s="173"/>
      <c r="K19" s="182"/>
      <c r="L19" s="182"/>
    </row>
    <row r="20" spans="1:12" s="28" customFormat="1" ht="15.75" customHeight="1" thickBot="1">
      <c r="A20" s="159" t="s">
        <v>206</v>
      </c>
      <c r="B20" s="154">
        <v>121</v>
      </c>
      <c r="C20" s="154">
        <v>148</v>
      </c>
      <c r="D20" s="154">
        <v>211</v>
      </c>
      <c r="E20" s="154">
        <v>231</v>
      </c>
      <c r="F20" s="154">
        <v>276</v>
      </c>
      <c r="G20" s="154">
        <v>326</v>
      </c>
      <c r="H20" s="166">
        <f>(C20-B20)*100/B20</f>
        <v>22.31404958677686</v>
      </c>
      <c r="I20" s="166">
        <f>(D20-C20)*100/C20</f>
        <v>42.567567567567565</v>
      </c>
      <c r="J20" s="166">
        <f>(E20-D20)*100/D20</f>
        <v>9.47867298578199</v>
      </c>
      <c r="K20" s="176">
        <v>41.7</v>
      </c>
      <c r="L20" s="176">
        <v>-82.4</v>
      </c>
    </row>
    <row r="21" spans="1:12" s="28" customFormat="1" ht="15.75" customHeight="1" thickBot="1">
      <c r="A21" s="38"/>
      <c r="B21" s="36"/>
      <c r="C21" s="36"/>
      <c r="D21" s="36"/>
      <c r="E21" s="36"/>
      <c r="F21" s="36"/>
      <c r="G21" s="36"/>
      <c r="H21" s="170"/>
      <c r="I21" s="170"/>
      <c r="J21" s="170"/>
      <c r="K21" s="180"/>
      <c r="L21" s="180"/>
    </row>
    <row r="22" spans="1:12" s="35" customFormat="1" ht="15.75" customHeight="1" thickBot="1">
      <c r="A22" s="203" t="s">
        <v>258</v>
      </c>
      <c r="B22" s="157">
        <f aca="true" t="shared" si="4" ref="B22:G22">B18+B19-B20</f>
        <v>696</v>
      </c>
      <c r="C22" s="157">
        <f t="shared" si="4"/>
        <v>782</v>
      </c>
      <c r="D22" s="157">
        <f t="shared" si="4"/>
        <v>1007</v>
      </c>
      <c r="E22" s="157">
        <f t="shared" si="4"/>
        <v>1281</v>
      </c>
      <c r="F22" s="157">
        <f t="shared" si="4"/>
        <v>1609</v>
      </c>
      <c r="G22" s="157">
        <f t="shared" si="4"/>
        <v>1804</v>
      </c>
      <c r="H22" s="174">
        <f>(C22-B22)*100/B22</f>
        <v>12.35632183908046</v>
      </c>
      <c r="I22" s="174">
        <f>(D22-C22)*100/C22</f>
        <v>28.77237851662404</v>
      </c>
      <c r="J22" s="174">
        <f>(E22-D22)*100/D22</f>
        <v>27.20953326713009</v>
      </c>
      <c r="K22" s="174">
        <f>(F22-E22)*100/E22</f>
        <v>25.604996096799375</v>
      </c>
      <c r="L22" s="174">
        <f>(G22-F22)*100/F22</f>
        <v>12.119328775637042</v>
      </c>
    </row>
    <row r="23" spans="1:6" s="1" customFormat="1" ht="13.5" customHeight="1">
      <c r="A23" s="3" t="s">
        <v>194</v>
      </c>
      <c r="B23" s="3"/>
      <c r="C23" s="2"/>
      <c r="D23" s="2"/>
      <c r="E23" s="2"/>
      <c r="F23" s="2"/>
    </row>
  </sheetData>
  <sheetProtection/>
  <mergeCells count="2">
    <mergeCell ref="B3:G3"/>
    <mergeCell ref="H3:L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3" customWidth="1"/>
  </cols>
  <sheetData>
    <row r="1" spans="1:11" ht="26.25" thickBot="1">
      <c r="A1" s="270" t="s">
        <v>273</v>
      </c>
      <c r="B1" s="271"/>
      <c r="C1" s="271"/>
      <c r="D1" s="271"/>
      <c r="E1" s="271"/>
      <c r="F1" s="271"/>
      <c r="G1" s="271"/>
      <c r="H1" s="271"/>
      <c r="I1" s="271"/>
      <c r="J1" s="271"/>
      <c r="K1" s="272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11" width="9.7109375" style="0" customWidth="1"/>
  </cols>
  <sheetData>
    <row r="1" spans="1:9" s="1" customFormat="1" ht="19.5" customHeight="1">
      <c r="A1" s="4" t="s">
        <v>320</v>
      </c>
      <c r="B1" s="4"/>
      <c r="C1" s="4"/>
      <c r="D1" s="4"/>
      <c r="E1" s="4"/>
      <c r="F1" s="4"/>
      <c r="G1" s="4"/>
      <c r="H1" s="4"/>
      <c r="I1" s="4"/>
    </row>
    <row r="2" spans="1:6" s="1" customFormat="1" ht="6.75" customHeight="1" thickBot="1">
      <c r="A2" s="3"/>
      <c r="B2" s="3"/>
      <c r="C2" s="2"/>
      <c r="D2" s="2"/>
      <c r="E2" s="2"/>
      <c r="F2" s="2"/>
    </row>
    <row r="3" spans="1:11" s="1" customFormat="1" ht="13.5" customHeight="1" thickBot="1">
      <c r="A3" s="3"/>
      <c r="B3" s="360" t="s">
        <v>100</v>
      </c>
      <c r="C3" s="360"/>
      <c r="D3" s="360"/>
      <c r="E3" s="360"/>
      <c r="F3" s="360"/>
      <c r="G3" s="360" t="s">
        <v>223</v>
      </c>
      <c r="H3" s="360"/>
      <c r="I3" s="360"/>
      <c r="J3" s="360"/>
      <c r="K3" s="360"/>
    </row>
    <row r="4" spans="1:11" s="1" customFormat="1" ht="13.5" thickBot="1">
      <c r="A4" s="119" t="s">
        <v>212</v>
      </c>
      <c r="B4" s="118">
        <v>2005</v>
      </c>
      <c r="C4" s="146">
        <v>2006</v>
      </c>
      <c r="D4" s="118">
        <v>2007</v>
      </c>
      <c r="E4" s="146">
        <v>2008</v>
      </c>
      <c r="F4" s="118">
        <v>2009</v>
      </c>
      <c r="G4" s="118">
        <v>2005</v>
      </c>
      <c r="H4" s="146">
        <v>2006</v>
      </c>
      <c r="I4" s="118">
        <v>2007</v>
      </c>
      <c r="J4" s="146">
        <v>2008</v>
      </c>
      <c r="K4" s="118">
        <v>2009</v>
      </c>
    </row>
    <row r="5" spans="1:11" s="1" customFormat="1" ht="15.75" customHeight="1">
      <c r="A5" s="149" t="s">
        <v>190</v>
      </c>
      <c r="B5" s="150">
        <v>344</v>
      </c>
      <c r="C5" s="185">
        <v>328</v>
      </c>
      <c r="D5" s="188">
        <v>362</v>
      </c>
      <c r="E5" s="188">
        <v>426</v>
      </c>
      <c r="F5" s="185">
        <v>421</v>
      </c>
      <c r="G5" s="221">
        <f aca="true" t="shared" si="0" ref="G5:K11">B5*100/B$12</f>
        <v>1.2672683735494565</v>
      </c>
      <c r="H5" s="221">
        <f t="shared" si="0"/>
        <v>1.1204099060631938</v>
      </c>
      <c r="I5" s="221">
        <f t="shared" si="0"/>
        <v>1.0421164752281429</v>
      </c>
      <c r="J5" s="221">
        <f t="shared" si="0"/>
        <v>1.0120688016725268</v>
      </c>
      <c r="K5" s="221">
        <f t="shared" si="0"/>
        <v>0.8847511768661735</v>
      </c>
    </row>
    <row r="6" spans="1:11" s="1" customFormat="1" ht="15.75" customHeight="1">
      <c r="A6" s="153" t="s">
        <v>187</v>
      </c>
      <c r="B6" s="152">
        <v>4027</v>
      </c>
      <c r="C6" s="186">
        <v>4058</v>
      </c>
      <c r="D6" s="90">
        <v>4650</v>
      </c>
      <c r="E6" s="90">
        <v>5403</v>
      </c>
      <c r="F6" s="186">
        <v>5629</v>
      </c>
      <c r="G6" s="222">
        <f t="shared" si="0"/>
        <v>14.835144593847854</v>
      </c>
      <c r="H6" s="222">
        <f t="shared" si="0"/>
        <v>13.861656703672075</v>
      </c>
      <c r="I6" s="222">
        <f t="shared" si="0"/>
        <v>13.386302789532774</v>
      </c>
      <c r="J6" s="222">
        <f t="shared" si="0"/>
        <v>12.836168393043808</v>
      </c>
      <c r="K6" s="222">
        <f t="shared" si="0"/>
        <v>11.829606590450572</v>
      </c>
    </row>
    <row r="7" spans="1:11" s="1" customFormat="1" ht="15.75" customHeight="1">
      <c r="A7" s="153" t="s">
        <v>213</v>
      </c>
      <c r="B7" s="152">
        <v>4206</v>
      </c>
      <c r="C7" s="186">
        <v>4317</v>
      </c>
      <c r="D7" s="90">
        <v>4757</v>
      </c>
      <c r="E7" s="90">
        <v>6502</v>
      </c>
      <c r="F7" s="186">
        <v>7295</v>
      </c>
      <c r="G7" s="222">
        <f t="shared" si="0"/>
        <v>15.494566218456438</v>
      </c>
      <c r="H7" s="222">
        <f t="shared" si="0"/>
        <v>14.746370623398805</v>
      </c>
      <c r="I7" s="222">
        <f t="shared" si="0"/>
        <v>13.694331692431701</v>
      </c>
      <c r="J7" s="222">
        <f t="shared" si="0"/>
        <v>15.447115841490069</v>
      </c>
      <c r="K7" s="222">
        <f t="shared" si="0"/>
        <v>15.330783456624076</v>
      </c>
    </row>
    <row r="8" spans="1:11" s="1" customFormat="1" ht="15.75" customHeight="1">
      <c r="A8" s="153" t="s">
        <v>184</v>
      </c>
      <c r="B8" s="152">
        <v>11537</v>
      </c>
      <c r="C8" s="186">
        <v>12387</v>
      </c>
      <c r="D8" s="90">
        <v>14952</v>
      </c>
      <c r="E8" s="90">
        <v>17266</v>
      </c>
      <c r="F8" s="186">
        <v>18178</v>
      </c>
      <c r="G8" s="222">
        <f t="shared" si="0"/>
        <v>42.50138146988396</v>
      </c>
      <c r="H8" s="222">
        <f t="shared" si="0"/>
        <v>42.31255337318531</v>
      </c>
      <c r="I8" s="222">
        <f t="shared" si="0"/>
        <v>43.04344071163313</v>
      </c>
      <c r="J8" s="222">
        <f t="shared" si="0"/>
        <v>41.01967119642688</v>
      </c>
      <c r="K8" s="222">
        <f t="shared" si="0"/>
        <v>38.20191661062542</v>
      </c>
    </row>
    <row r="9" spans="1:11" s="1" customFormat="1" ht="15.75" customHeight="1">
      <c r="A9" s="151" t="s">
        <v>214</v>
      </c>
      <c r="B9" s="152">
        <v>1131</v>
      </c>
      <c r="C9" s="186">
        <v>1385</v>
      </c>
      <c r="D9" s="90">
        <v>1870</v>
      </c>
      <c r="E9" s="90">
        <v>3105</v>
      </c>
      <c r="F9" s="186">
        <v>3878</v>
      </c>
      <c r="G9" s="222">
        <f t="shared" si="0"/>
        <v>4.166513170012894</v>
      </c>
      <c r="H9" s="222">
        <f t="shared" si="0"/>
        <v>4.730999146029035</v>
      </c>
      <c r="I9" s="222">
        <f t="shared" si="0"/>
        <v>5.383308863747589</v>
      </c>
      <c r="J9" s="222">
        <f t="shared" si="0"/>
        <v>7.376698660077925</v>
      </c>
      <c r="K9" s="222">
        <f t="shared" si="0"/>
        <v>8.149798251513113</v>
      </c>
    </row>
    <row r="10" spans="1:11" s="1" customFormat="1" ht="15.75" customHeight="1">
      <c r="A10" s="151" t="s">
        <v>215</v>
      </c>
      <c r="B10" s="152">
        <v>1172</v>
      </c>
      <c r="C10" s="186">
        <v>1187</v>
      </c>
      <c r="D10" s="90">
        <v>1376</v>
      </c>
      <c r="E10" s="90">
        <v>1683</v>
      </c>
      <c r="F10" s="186">
        <v>1606</v>
      </c>
      <c r="G10" s="222">
        <f t="shared" si="0"/>
        <v>4.317553877325475</v>
      </c>
      <c r="H10" s="222">
        <f t="shared" si="0"/>
        <v>4.054654141759181</v>
      </c>
      <c r="I10" s="222">
        <f t="shared" si="0"/>
        <v>3.961194115784322</v>
      </c>
      <c r="J10" s="222">
        <f t="shared" si="0"/>
        <v>3.998384491114701</v>
      </c>
      <c r="K10" s="222">
        <f t="shared" si="0"/>
        <v>3.375084061869536</v>
      </c>
    </row>
    <row r="11" spans="1:11" s="1" customFormat="1" ht="15.75" customHeight="1" thickBot="1">
      <c r="A11" s="214" t="s">
        <v>216</v>
      </c>
      <c r="B11" s="154">
        <v>4728</v>
      </c>
      <c r="C11" s="187">
        <v>5613</v>
      </c>
      <c r="D11" s="39">
        <v>6770</v>
      </c>
      <c r="E11" s="39">
        <v>7707</v>
      </c>
      <c r="F11" s="187">
        <v>10577</v>
      </c>
      <c r="G11" s="223">
        <f t="shared" si="0"/>
        <v>17.41757229692393</v>
      </c>
      <c r="H11" s="223">
        <f t="shared" si="0"/>
        <v>19.1733561058924</v>
      </c>
      <c r="I11" s="223">
        <f t="shared" si="0"/>
        <v>19.48930535164234</v>
      </c>
      <c r="J11" s="223">
        <f t="shared" si="0"/>
        <v>18.309892616174096</v>
      </c>
      <c r="K11" s="223">
        <f t="shared" si="0"/>
        <v>22.22805985205111</v>
      </c>
    </row>
    <row r="12" spans="1:11" s="27" customFormat="1" ht="15.75" customHeight="1" thickBot="1">
      <c r="A12" s="146" t="s">
        <v>89</v>
      </c>
      <c r="B12" s="157">
        <f aca="true" t="shared" si="1" ref="B12:K12">SUM(B5:B11)</f>
        <v>27145</v>
      </c>
      <c r="C12" s="190">
        <f t="shared" si="1"/>
        <v>29275</v>
      </c>
      <c r="D12" s="190">
        <f t="shared" si="1"/>
        <v>34737</v>
      </c>
      <c r="E12" s="190">
        <f t="shared" si="1"/>
        <v>42092</v>
      </c>
      <c r="F12" s="190">
        <f t="shared" si="1"/>
        <v>47584</v>
      </c>
      <c r="G12" s="224">
        <f t="shared" si="1"/>
        <v>100</v>
      </c>
      <c r="H12" s="224">
        <f t="shared" si="1"/>
        <v>100</v>
      </c>
      <c r="I12" s="224">
        <f t="shared" si="1"/>
        <v>100</v>
      </c>
      <c r="J12" s="224">
        <f t="shared" si="1"/>
        <v>100</v>
      </c>
      <c r="K12" s="224">
        <f t="shared" si="1"/>
        <v>100</v>
      </c>
    </row>
    <row r="13" spans="1:6" s="1" customFormat="1" ht="13.5" customHeight="1">
      <c r="A13" s="3" t="s">
        <v>194</v>
      </c>
      <c r="B13" s="3"/>
      <c r="C13" s="2"/>
      <c r="D13" s="2"/>
      <c r="E13" s="2"/>
      <c r="F13" s="2"/>
    </row>
  </sheetData>
  <sheetProtection/>
  <mergeCells count="2">
    <mergeCell ref="B3:F3"/>
    <mergeCell ref="G3:K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6" width="10.7109375" style="0" customWidth="1"/>
  </cols>
  <sheetData>
    <row r="1" spans="1:8" s="1" customFormat="1" ht="19.5" customHeight="1">
      <c r="A1" s="4" t="s">
        <v>318</v>
      </c>
      <c r="B1" s="4"/>
      <c r="C1" s="4"/>
      <c r="D1" s="4"/>
      <c r="E1" s="4"/>
      <c r="F1" s="4"/>
      <c r="G1" s="4"/>
      <c r="H1" s="25"/>
    </row>
    <row r="2" spans="1:8" s="1" customFormat="1" ht="6.75" customHeight="1" thickBot="1">
      <c r="A2" s="3"/>
      <c r="B2" s="3"/>
      <c r="C2" s="2"/>
      <c r="D2" s="2"/>
      <c r="E2" s="2"/>
      <c r="F2" s="2"/>
      <c r="G2" s="2"/>
      <c r="H2" s="2"/>
    </row>
    <row r="3" spans="1:6" s="1" customFormat="1" ht="13.5" customHeight="1" thickBot="1">
      <c r="A3" s="28"/>
      <c r="B3" s="118">
        <v>2005</v>
      </c>
      <c r="C3" s="118">
        <v>2006</v>
      </c>
      <c r="D3" s="118">
        <v>2007</v>
      </c>
      <c r="E3" s="118">
        <v>2008</v>
      </c>
      <c r="F3" s="118">
        <v>2009</v>
      </c>
    </row>
    <row r="4" spans="1:6" s="1" customFormat="1" ht="15.75" customHeight="1" thickBot="1">
      <c r="A4" s="197" t="s">
        <v>224</v>
      </c>
      <c r="B4" s="198">
        <f>B27+B28+B29</f>
        <v>15993</v>
      </c>
      <c r="C4" s="198">
        <f>C27+C28+C29</f>
        <v>16538</v>
      </c>
      <c r="D4" s="198">
        <f>D27+D28+D29</f>
        <v>17664</v>
      </c>
      <c r="E4" s="198">
        <f>E27+E28+E29</f>
        <v>18632</v>
      </c>
      <c r="F4" s="198">
        <f>F27+F28+F29</f>
        <v>19794</v>
      </c>
    </row>
    <row r="5" spans="1:7" s="1" customFormat="1" ht="15.75" customHeight="1" thickBot="1">
      <c r="A5" s="364" t="s">
        <v>225</v>
      </c>
      <c r="B5" s="364"/>
      <c r="C5" s="364"/>
      <c r="D5" s="364"/>
      <c r="E5" s="364"/>
      <c r="F5" s="364"/>
      <c r="G5" s="192"/>
    </row>
    <row r="6" spans="1:7" s="1" customFormat="1" ht="15.75" customHeight="1">
      <c r="A6" s="193" t="s">
        <v>226</v>
      </c>
      <c r="B6" s="194">
        <v>9013</v>
      </c>
      <c r="C6" s="194">
        <v>9353</v>
      </c>
      <c r="D6" s="194">
        <v>9894</v>
      </c>
      <c r="E6" s="194">
        <v>10289</v>
      </c>
      <c r="F6" s="194">
        <v>10885</v>
      </c>
      <c r="G6" s="191"/>
    </row>
    <row r="7" spans="1:6" s="1" customFormat="1" ht="15.75" customHeight="1" thickBot="1">
      <c r="A7" s="195" t="s">
        <v>227</v>
      </c>
      <c r="B7" s="196">
        <v>6980</v>
      </c>
      <c r="C7" s="196">
        <v>7185</v>
      </c>
      <c r="D7" s="196">
        <v>7770</v>
      </c>
      <c r="E7" s="196">
        <v>8343</v>
      </c>
      <c r="F7" s="196">
        <v>8909</v>
      </c>
    </row>
    <row r="8" spans="1:6" s="1" customFormat="1" ht="15.75" customHeight="1" thickBot="1">
      <c r="A8" s="361" t="s">
        <v>228</v>
      </c>
      <c r="B8" s="361"/>
      <c r="C8" s="361"/>
      <c r="D8" s="361"/>
      <c r="E8" s="361"/>
      <c r="F8" s="361"/>
    </row>
    <row r="9" spans="1:6" s="1" customFormat="1" ht="15.75" customHeight="1">
      <c r="A9" s="149" t="s">
        <v>229</v>
      </c>
      <c r="B9" s="150">
        <v>1133</v>
      </c>
      <c r="C9" s="150">
        <v>1267</v>
      </c>
      <c r="D9" s="150">
        <v>1569</v>
      </c>
      <c r="E9" s="150">
        <v>2029</v>
      </c>
      <c r="F9" s="150">
        <v>2097</v>
      </c>
    </row>
    <row r="10" spans="1:6" s="1" customFormat="1" ht="15.75" customHeight="1">
      <c r="A10" s="153" t="s">
        <v>230</v>
      </c>
      <c r="B10" s="152">
        <v>7661</v>
      </c>
      <c r="C10" s="152">
        <v>7858</v>
      </c>
      <c r="D10" s="152">
        <v>8225</v>
      </c>
      <c r="E10" s="152">
        <v>8406</v>
      </c>
      <c r="F10" s="152">
        <v>9278</v>
      </c>
    </row>
    <row r="11" spans="1:6" s="1" customFormat="1" ht="15.75" customHeight="1">
      <c r="A11" s="153" t="s">
        <v>231</v>
      </c>
      <c r="B11" s="152">
        <v>6730</v>
      </c>
      <c r="C11" s="152">
        <v>6913</v>
      </c>
      <c r="D11" s="152">
        <v>7292</v>
      </c>
      <c r="E11" s="152">
        <v>7563</v>
      </c>
      <c r="F11" s="152">
        <v>7726</v>
      </c>
    </row>
    <row r="12" spans="1:6" s="1" customFormat="1" ht="15.75" customHeight="1" thickBot="1">
      <c r="A12" s="144" t="s">
        <v>232</v>
      </c>
      <c r="B12" s="156">
        <v>469</v>
      </c>
      <c r="C12" s="156">
        <v>500</v>
      </c>
      <c r="D12" s="156">
        <v>578</v>
      </c>
      <c r="E12" s="156">
        <v>634</v>
      </c>
      <c r="F12" s="156">
        <v>693</v>
      </c>
    </row>
    <row r="13" spans="1:7" s="1" customFormat="1" ht="15.75" customHeight="1" thickBot="1">
      <c r="A13" s="364" t="s">
        <v>233</v>
      </c>
      <c r="B13" s="364"/>
      <c r="C13" s="364"/>
      <c r="D13" s="364"/>
      <c r="E13" s="364"/>
      <c r="F13" s="364"/>
      <c r="G13" s="192"/>
    </row>
    <row r="14" spans="1:6" s="1" customFormat="1" ht="15.75" customHeight="1">
      <c r="A14" s="149" t="s">
        <v>234</v>
      </c>
      <c r="B14" s="150">
        <v>5586</v>
      </c>
      <c r="C14" s="150">
        <v>5908</v>
      </c>
      <c r="D14" s="150">
        <v>6628</v>
      </c>
      <c r="E14" s="150">
        <v>7178</v>
      </c>
      <c r="F14" s="150">
        <v>7775</v>
      </c>
    </row>
    <row r="15" spans="1:6" s="1" customFormat="1" ht="15.75" customHeight="1">
      <c r="A15" s="153" t="s">
        <v>235</v>
      </c>
      <c r="B15" s="152">
        <v>10407</v>
      </c>
      <c r="C15" s="152">
        <v>10630</v>
      </c>
      <c r="D15" s="152">
        <v>11036</v>
      </c>
      <c r="E15" s="152">
        <v>11454</v>
      </c>
      <c r="F15" s="152">
        <v>12019</v>
      </c>
    </row>
    <row r="16" spans="1:6" s="1" customFormat="1" ht="15.75" customHeight="1" thickBot="1">
      <c r="A16" s="159" t="s">
        <v>236</v>
      </c>
      <c r="B16" s="154">
        <v>16535</v>
      </c>
      <c r="C16" s="154">
        <v>16912</v>
      </c>
      <c r="D16" s="154">
        <v>17732</v>
      </c>
      <c r="E16" s="154">
        <v>18060</v>
      </c>
      <c r="F16" s="154">
        <v>18791</v>
      </c>
    </row>
    <row r="17" spans="1:6" s="1" customFormat="1" ht="15.75" customHeight="1" thickBot="1">
      <c r="A17" s="364" t="s">
        <v>237</v>
      </c>
      <c r="B17" s="364"/>
      <c r="C17" s="364"/>
      <c r="D17" s="364"/>
      <c r="E17" s="364"/>
      <c r="F17" s="364"/>
    </row>
    <row r="18" spans="1:6" s="1" customFormat="1" ht="15.75" customHeight="1">
      <c r="A18" s="149" t="s">
        <v>238</v>
      </c>
      <c r="B18" s="150">
        <v>2266</v>
      </c>
      <c r="C18" s="150">
        <v>2229</v>
      </c>
      <c r="D18" s="150">
        <v>2401</v>
      </c>
      <c r="E18" s="150">
        <v>2555</v>
      </c>
      <c r="F18" s="150">
        <v>2810</v>
      </c>
    </row>
    <row r="19" spans="1:6" s="1" customFormat="1" ht="15.75" customHeight="1">
      <c r="A19" s="153" t="s">
        <v>335</v>
      </c>
      <c r="B19" s="152">
        <v>4762</v>
      </c>
      <c r="C19" s="152">
        <v>5397</v>
      </c>
      <c r="D19" s="152">
        <v>5709</v>
      </c>
      <c r="E19" s="152">
        <v>5856</v>
      </c>
      <c r="F19" s="152">
        <v>5898</v>
      </c>
    </row>
    <row r="20" spans="1:6" s="1" customFormat="1" ht="15.75" customHeight="1">
      <c r="A20" s="153" t="s">
        <v>240</v>
      </c>
      <c r="B20" s="152">
        <v>7638</v>
      </c>
      <c r="C20" s="152">
        <v>7506</v>
      </c>
      <c r="D20" s="152">
        <v>8181</v>
      </c>
      <c r="E20" s="152">
        <v>8991</v>
      </c>
      <c r="F20" s="152">
        <v>9842</v>
      </c>
    </row>
    <row r="21" spans="1:6" s="1" customFormat="1" ht="15.75" customHeight="1" thickBot="1">
      <c r="A21" s="159" t="s">
        <v>241</v>
      </c>
      <c r="B21" s="154">
        <v>1327</v>
      </c>
      <c r="C21" s="154">
        <v>1406</v>
      </c>
      <c r="D21" s="154">
        <v>1373</v>
      </c>
      <c r="E21" s="154">
        <v>1230</v>
      </c>
      <c r="F21" s="154">
        <v>1244</v>
      </c>
    </row>
    <row r="22" spans="1:7" s="1" customFormat="1" ht="15.75" customHeight="1" thickBot="1">
      <c r="A22" s="361" t="s">
        <v>242</v>
      </c>
      <c r="B22" s="361"/>
      <c r="C22" s="361"/>
      <c r="D22" s="361"/>
      <c r="E22" s="361"/>
      <c r="F22" s="361"/>
      <c r="G22" s="192"/>
    </row>
    <row r="23" spans="1:6" s="1" customFormat="1" ht="15.75" customHeight="1">
      <c r="A23" s="149" t="s">
        <v>243</v>
      </c>
      <c r="B23" s="150">
        <v>2810</v>
      </c>
      <c r="C23" s="150">
        <v>2881</v>
      </c>
      <c r="D23" s="150">
        <v>2848</v>
      </c>
      <c r="E23" s="150">
        <v>2663</v>
      </c>
      <c r="F23" s="150">
        <v>2666</v>
      </c>
    </row>
    <row r="24" spans="1:6" s="1" customFormat="1" ht="15.75" customHeight="1">
      <c r="A24" s="153" t="s">
        <v>244</v>
      </c>
      <c r="B24" s="152">
        <v>4263</v>
      </c>
      <c r="C24" s="152">
        <v>4238</v>
      </c>
      <c r="D24" s="152">
        <v>3982</v>
      </c>
      <c r="E24" s="152">
        <v>4020</v>
      </c>
      <c r="F24" s="152">
        <v>3902</v>
      </c>
    </row>
    <row r="25" spans="1:6" s="1" customFormat="1" ht="15.75" customHeight="1" thickBot="1">
      <c r="A25" s="159" t="s">
        <v>245</v>
      </c>
      <c r="B25" s="154">
        <v>8920</v>
      </c>
      <c r="C25" s="154">
        <v>9419</v>
      </c>
      <c r="D25" s="154">
        <v>10834</v>
      </c>
      <c r="E25" s="154">
        <v>11949</v>
      </c>
      <c r="F25" s="154">
        <v>13226</v>
      </c>
    </row>
    <row r="26" spans="1:6" s="1" customFormat="1" ht="15.75" customHeight="1" thickBot="1">
      <c r="A26" s="364" t="s">
        <v>327</v>
      </c>
      <c r="B26" s="364"/>
      <c r="C26" s="364"/>
      <c r="D26" s="364"/>
      <c r="E26" s="364"/>
      <c r="F26" s="364"/>
    </row>
    <row r="27" spans="1:6" s="1" customFormat="1" ht="15.75" customHeight="1">
      <c r="A27" s="149" t="s">
        <v>246</v>
      </c>
      <c r="B27" s="185">
        <v>14639</v>
      </c>
      <c r="C27" s="185">
        <v>15230</v>
      </c>
      <c r="D27" s="185">
        <v>16340</v>
      </c>
      <c r="E27" s="185">
        <v>17531</v>
      </c>
      <c r="F27" s="185">
        <v>18598</v>
      </c>
    </row>
    <row r="28" spans="1:6" s="1" customFormat="1" ht="15.75" customHeight="1">
      <c r="A28" s="153" t="s">
        <v>247</v>
      </c>
      <c r="B28" s="186">
        <v>1097</v>
      </c>
      <c r="C28" s="186">
        <v>1017</v>
      </c>
      <c r="D28" s="186">
        <v>1015</v>
      </c>
      <c r="E28" s="186">
        <v>748</v>
      </c>
      <c r="F28" s="186">
        <v>744</v>
      </c>
    </row>
    <row r="29" spans="1:6" s="1" customFormat="1" ht="15.75" customHeight="1" thickBot="1">
      <c r="A29" s="159" t="s">
        <v>248</v>
      </c>
      <c r="B29" s="187">
        <v>257</v>
      </c>
      <c r="C29" s="187">
        <v>291</v>
      </c>
      <c r="D29" s="187">
        <v>309</v>
      </c>
      <c r="E29" s="187">
        <v>353</v>
      </c>
      <c r="F29" s="187">
        <v>452</v>
      </c>
    </row>
    <row r="30" spans="1:8" s="1" customFormat="1" ht="13.5" customHeight="1">
      <c r="A30" s="3" t="s">
        <v>194</v>
      </c>
      <c r="B30" s="3"/>
      <c r="C30" s="2"/>
      <c r="D30" s="2"/>
      <c r="E30" s="2"/>
      <c r="F30" s="2"/>
      <c r="G30" s="2"/>
      <c r="H30" s="2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pans="1:8" s="1" customFormat="1" ht="19.5" customHeight="1">
      <c r="A56" s="4" t="s">
        <v>319</v>
      </c>
      <c r="B56" s="4"/>
      <c r="C56" s="4"/>
      <c r="D56" s="4"/>
      <c r="E56" s="4"/>
      <c r="F56" s="4"/>
      <c r="G56" s="4"/>
      <c r="H56" s="25"/>
    </row>
    <row r="57" spans="1:8" s="1" customFormat="1" ht="6.75" customHeight="1" thickBot="1">
      <c r="A57" s="3"/>
      <c r="B57" s="3"/>
      <c r="C57" s="2"/>
      <c r="D57" s="2"/>
      <c r="E57" s="2"/>
      <c r="F57" s="2"/>
      <c r="G57" s="2"/>
      <c r="H57" s="2"/>
    </row>
    <row r="58" spans="1:6" s="1" customFormat="1" ht="13.5" customHeight="1" thickBot="1">
      <c r="A58" s="28"/>
      <c r="B58" s="118">
        <v>2005</v>
      </c>
      <c r="C58" s="118">
        <v>2006</v>
      </c>
      <c r="D58" s="118">
        <v>2007</v>
      </c>
      <c r="E58" s="118">
        <v>2008</v>
      </c>
      <c r="F58" s="118">
        <v>2009</v>
      </c>
    </row>
    <row r="59" spans="1:6" s="1" customFormat="1" ht="15.75" customHeight="1" thickBot="1">
      <c r="A59" s="197" t="s">
        <v>224</v>
      </c>
      <c r="B59" s="198">
        <v>100</v>
      </c>
      <c r="C59" s="198">
        <f>C81+C82+C83</f>
        <v>100</v>
      </c>
      <c r="D59" s="198">
        <v>100</v>
      </c>
      <c r="E59" s="198">
        <f>E81+E82+E83</f>
        <v>100</v>
      </c>
      <c r="F59" s="198">
        <f>F81+F82+F83</f>
        <v>100</v>
      </c>
    </row>
    <row r="60" spans="1:7" s="1" customFormat="1" ht="15.75" customHeight="1" thickBot="1">
      <c r="A60" s="364" t="s">
        <v>225</v>
      </c>
      <c r="B60" s="364"/>
      <c r="C60" s="364"/>
      <c r="D60" s="364"/>
      <c r="E60" s="364"/>
      <c r="F60" s="364"/>
      <c r="G60" s="192"/>
    </row>
    <row r="61" spans="1:7" s="1" customFormat="1" ht="15.75" customHeight="1">
      <c r="A61" s="193" t="s">
        <v>226</v>
      </c>
      <c r="B61" s="194">
        <v>56</v>
      </c>
      <c r="C61" s="194">
        <v>57</v>
      </c>
      <c r="D61" s="194">
        <v>56</v>
      </c>
      <c r="E61" s="194">
        <v>55</v>
      </c>
      <c r="F61" s="194">
        <v>55</v>
      </c>
      <c r="G61" s="191"/>
    </row>
    <row r="62" spans="1:6" s="1" customFormat="1" ht="15.75" customHeight="1" thickBot="1">
      <c r="A62" s="195" t="s">
        <v>227</v>
      </c>
      <c r="B62" s="196">
        <v>44</v>
      </c>
      <c r="C62" s="196">
        <v>43</v>
      </c>
      <c r="D62" s="196">
        <v>44</v>
      </c>
      <c r="E62" s="196">
        <v>45</v>
      </c>
      <c r="F62" s="196">
        <v>45</v>
      </c>
    </row>
    <row r="63" spans="1:6" s="1" customFormat="1" ht="15.75" customHeight="1" thickBot="1">
      <c r="A63" s="361" t="s">
        <v>228</v>
      </c>
      <c r="B63" s="361"/>
      <c r="C63" s="361"/>
      <c r="D63" s="361"/>
      <c r="E63" s="361"/>
      <c r="F63" s="361"/>
    </row>
    <row r="64" spans="1:6" s="1" customFormat="1" ht="15.75" customHeight="1">
      <c r="A64" s="149" t="s">
        <v>229</v>
      </c>
      <c r="B64" s="150">
        <v>7</v>
      </c>
      <c r="C64" s="150">
        <v>8</v>
      </c>
      <c r="D64" s="150">
        <v>9</v>
      </c>
      <c r="E64" s="150">
        <v>11</v>
      </c>
      <c r="F64" s="150">
        <v>11</v>
      </c>
    </row>
    <row r="65" spans="1:6" s="1" customFormat="1" ht="15.75" customHeight="1">
      <c r="A65" s="153" t="s">
        <v>230</v>
      </c>
      <c r="B65" s="152">
        <v>48</v>
      </c>
      <c r="C65" s="152">
        <v>48</v>
      </c>
      <c r="D65" s="152">
        <v>47</v>
      </c>
      <c r="E65" s="152">
        <v>45</v>
      </c>
      <c r="F65" s="152">
        <v>47</v>
      </c>
    </row>
    <row r="66" spans="1:6" s="1" customFormat="1" ht="15.75" customHeight="1">
      <c r="A66" s="153" t="s">
        <v>231</v>
      </c>
      <c r="B66" s="152">
        <v>42</v>
      </c>
      <c r="C66" s="152">
        <v>42</v>
      </c>
      <c r="D66" s="152">
        <v>41</v>
      </c>
      <c r="E66" s="152">
        <v>41</v>
      </c>
      <c r="F66" s="152">
        <v>39</v>
      </c>
    </row>
    <row r="67" spans="1:6" s="1" customFormat="1" ht="15.75" customHeight="1" thickBot="1">
      <c r="A67" s="144" t="s">
        <v>232</v>
      </c>
      <c r="B67" s="156">
        <v>3</v>
      </c>
      <c r="C67" s="156">
        <v>3</v>
      </c>
      <c r="D67" s="156">
        <v>3</v>
      </c>
      <c r="E67" s="156">
        <v>3</v>
      </c>
      <c r="F67" s="156">
        <v>4</v>
      </c>
    </row>
    <row r="68" spans="1:7" s="1" customFormat="1" ht="15.75" customHeight="1" thickBot="1">
      <c r="A68" s="364" t="s">
        <v>233</v>
      </c>
      <c r="B68" s="364"/>
      <c r="C68" s="364"/>
      <c r="D68" s="364"/>
      <c r="E68" s="364"/>
      <c r="F68" s="364"/>
      <c r="G68" s="192"/>
    </row>
    <row r="69" spans="1:6" s="1" customFormat="1" ht="15.75" customHeight="1">
      <c r="A69" s="149" t="s">
        <v>234</v>
      </c>
      <c r="B69" s="150">
        <v>35</v>
      </c>
      <c r="C69" s="150">
        <v>36</v>
      </c>
      <c r="D69" s="150">
        <v>38</v>
      </c>
      <c r="E69" s="150">
        <v>39</v>
      </c>
      <c r="F69" s="150">
        <v>39</v>
      </c>
    </row>
    <row r="70" spans="1:6" s="1" customFormat="1" ht="15.75" customHeight="1" thickBot="1">
      <c r="A70" s="153" t="s">
        <v>235</v>
      </c>
      <c r="B70" s="152">
        <v>65</v>
      </c>
      <c r="C70" s="152">
        <v>64</v>
      </c>
      <c r="D70" s="152">
        <v>62</v>
      </c>
      <c r="E70" s="152">
        <v>61</v>
      </c>
      <c r="F70" s="152">
        <v>61</v>
      </c>
    </row>
    <row r="71" spans="1:6" s="1" customFormat="1" ht="15.75" customHeight="1" thickBot="1">
      <c r="A71" s="364" t="s">
        <v>237</v>
      </c>
      <c r="B71" s="364"/>
      <c r="C71" s="364"/>
      <c r="D71" s="364"/>
      <c r="E71" s="364"/>
      <c r="F71" s="364"/>
    </row>
    <row r="72" spans="1:6" s="1" customFormat="1" ht="15.75" customHeight="1">
      <c r="A72" s="149" t="s">
        <v>238</v>
      </c>
      <c r="B72" s="150">
        <v>14</v>
      </c>
      <c r="C72" s="150">
        <v>13</v>
      </c>
      <c r="D72" s="150">
        <v>14</v>
      </c>
      <c r="E72" s="150">
        <v>14</v>
      </c>
      <c r="F72" s="150">
        <v>14</v>
      </c>
    </row>
    <row r="73" spans="1:6" s="1" customFormat="1" ht="15.75" customHeight="1">
      <c r="A73" s="153" t="s">
        <v>239</v>
      </c>
      <c r="B73" s="152">
        <v>30</v>
      </c>
      <c r="C73" s="152">
        <v>33</v>
      </c>
      <c r="D73" s="152">
        <v>32</v>
      </c>
      <c r="E73" s="152">
        <v>31</v>
      </c>
      <c r="F73" s="152">
        <v>30</v>
      </c>
    </row>
    <row r="74" spans="1:6" s="1" customFormat="1" ht="15.75" customHeight="1">
      <c r="A74" s="153" t="s">
        <v>240</v>
      </c>
      <c r="B74" s="152">
        <v>48</v>
      </c>
      <c r="C74" s="152">
        <v>45</v>
      </c>
      <c r="D74" s="152">
        <v>46</v>
      </c>
      <c r="E74" s="152">
        <v>48</v>
      </c>
      <c r="F74" s="152">
        <v>50</v>
      </c>
    </row>
    <row r="75" spans="1:6" s="1" customFormat="1" ht="15.75" customHeight="1" thickBot="1">
      <c r="A75" s="159" t="s">
        <v>241</v>
      </c>
      <c r="B75" s="154">
        <v>8</v>
      </c>
      <c r="C75" s="154">
        <v>9</v>
      </c>
      <c r="D75" s="154">
        <v>8</v>
      </c>
      <c r="E75" s="154">
        <v>7</v>
      </c>
      <c r="F75" s="154">
        <v>6</v>
      </c>
    </row>
    <row r="76" spans="1:7" s="1" customFormat="1" ht="15.75" customHeight="1" thickBot="1">
      <c r="A76" s="361" t="s">
        <v>242</v>
      </c>
      <c r="B76" s="361"/>
      <c r="C76" s="361"/>
      <c r="D76" s="361"/>
      <c r="E76" s="361"/>
      <c r="F76" s="361"/>
      <c r="G76" s="192"/>
    </row>
    <row r="77" spans="1:6" s="1" customFormat="1" ht="15.75" customHeight="1">
      <c r="A77" s="149" t="s">
        <v>243</v>
      </c>
      <c r="B77" s="150">
        <v>18</v>
      </c>
      <c r="C77" s="150">
        <v>17</v>
      </c>
      <c r="D77" s="150">
        <v>16</v>
      </c>
      <c r="E77" s="150">
        <v>14</v>
      </c>
      <c r="F77" s="150">
        <v>13</v>
      </c>
    </row>
    <row r="78" spans="1:6" s="1" customFormat="1" ht="15.75" customHeight="1">
      <c r="A78" s="153" t="s">
        <v>244</v>
      </c>
      <c r="B78" s="152">
        <v>27</v>
      </c>
      <c r="C78" s="152">
        <v>26</v>
      </c>
      <c r="D78" s="152">
        <v>23</v>
      </c>
      <c r="E78" s="152">
        <v>22</v>
      </c>
      <c r="F78" s="152">
        <v>20</v>
      </c>
    </row>
    <row r="79" spans="1:6" s="1" customFormat="1" ht="15.75" customHeight="1" thickBot="1">
      <c r="A79" s="159" t="s">
        <v>245</v>
      </c>
      <c r="B79" s="154">
        <v>56</v>
      </c>
      <c r="C79" s="154">
        <v>57</v>
      </c>
      <c r="D79" s="154">
        <v>61</v>
      </c>
      <c r="E79" s="154">
        <v>64</v>
      </c>
      <c r="F79" s="154">
        <v>67</v>
      </c>
    </row>
    <row r="80" spans="1:6" s="1" customFormat="1" ht="15.75" customHeight="1" thickBot="1">
      <c r="A80" s="364" t="s">
        <v>249</v>
      </c>
      <c r="B80" s="364"/>
      <c r="C80" s="364"/>
      <c r="D80" s="364"/>
      <c r="E80" s="364"/>
      <c r="F80" s="364"/>
    </row>
    <row r="81" spans="1:6" s="1" customFormat="1" ht="15.75" customHeight="1">
      <c r="A81" s="149" t="s">
        <v>246</v>
      </c>
      <c r="B81" s="185">
        <v>92</v>
      </c>
      <c r="C81" s="185">
        <v>92</v>
      </c>
      <c r="D81" s="185">
        <v>93</v>
      </c>
      <c r="E81" s="185">
        <v>94</v>
      </c>
      <c r="F81" s="185">
        <v>94</v>
      </c>
    </row>
    <row r="82" spans="1:6" s="1" customFormat="1" ht="15.75" customHeight="1">
      <c r="A82" s="153" t="s">
        <v>247</v>
      </c>
      <c r="B82" s="186">
        <v>7</v>
      </c>
      <c r="C82" s="186">
        <v>6</v>
      </c>
      <c r="D82" s="186">
        <v>6</v>
      </c>
      <c r="E82" s="186">
        <v>4</v>
      </c>
      <c r="F82" s="186">
        <v>4</v>
      </c>
    </row>
    <row r="83" spans="1:6" s="1" customFormat="1" ht="15.75" customHeight="1" thickBot="1">
      <c r="A83" s="159" t="s">
        <v>248</v>
      </c>
      <c r="B83" s="187">
        <v>2</v>
      </c>
      <c r="C83" s="187">
        <v>2</v>
      </c>
      <c r="D83" s="187">
        <v>2</v>
      </c>
      <c r="E83" s="187">
        <v>2</v>
      </c>
      <c r="F83" s="187">
        <v>2</v>
      </c>
    </row>
    <row r="84" spans="1:8" s="1" customFormat="1" ht="13.5" customHeight="1">
      <c r="A84" s="3" t="s">
        <v>194</v>
      </c>
      <c r="B84" s="3"/>
      <c r="C84" s="2"/>
      <c r="D84" s="2"/>
      <c r="E84" s="2"/>
      <c r="F84" s="2"/>
      <c r="G84" s="2"/>
      <c r="H84" s="2"/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pans="1:8" s="1" customFormat="1" ht="19.5" customHeight="1">
      <c r="A111" s="4" t="s">
        <v>317</v>
      </c>
      <c r="B111" s="4"/>
      <c r="C111" s="4"/>
      <c r="D111" s="4"/>
      <c r="E111" s="4"/>
      <c r="F111" s="4"/>
      <c r="G111" s="4"/>
      <c r="H111" s="25"/>
    </row>
    <row r="112" spans="1:8" s="1" customFormat="1" ht="6.75" customHeight="1" thickBot="1">
      <c r="A112" s="3"/>
      <c r="B112" s="3"/>
      <c r="C112" s="2"/>
      <c r="D112" s="2"/>
      <c r="E112" s="2"/>
      <c r="F112" s="2"/>
      <c r="G112" s="2"/>
      <c r="H112" s="2"/>
    </row>
    <row r="113" spans="1:6" s="1" customFormat="1" ht="13.5" thickBot="1">
      <c r="A113" s="28"/>
      <c r="B113" s="118">
        <v>2005</v>
      </c>
      <c r="C113" s="118">
        <v>2006</v>
      </c>
      <c r="D113" s="118">
        <v>2007</v>
      </c>
      <c r="E113" s="118">
        <v>2008</v>
      </c>
      <c r="F113" s="118">
        <v>2009</v>
      </c>
    </row>
    <row r="114" spans="1:6" s="1" customFormat="1" ht="15.75" customHeight="1" thickBot="1">
      <c r="A114" s="197" t="s">
        <v>224</v>
      </c>
      <c r="B114" s="225">
        <v>3.23</v>
      </c>
      <c r="C114" s="225">
        <v>3.41</v>
      </c>
      <c r="D114" s="225">
        <v>6.81</v>
      </c>
      <c r="E114" s="225">
        <v>5.48</v>
      </c>
      <c r="F114" s="225">
        <v>6.24</v>
      </c>
    </row>
    <row r="115" spans="1:7" s="1" customFormat="1" ht="15.75" customHeight="1" thickBot="1">
      <c r="A115" s="364" t="s">
        <v>225</v>
      </c>
      <c r="B115" s="364"/>
      <c r="C115" s="364"/>
      <c r="D115" s="364"/>
      <c r="E115" s="364"/>
      <c r="F115" s="364"/>
      <c r="G115" s="192"/>
    </row>
    <row r="116" spans="1:7" s="1" customFormat="1" ht="15.75" customHeight="1">
      <c r="A116" s="193" t="s">
        <v>226</v>
      </c>
      <c r="B116" s="226">
        <v>3.01</v>
      </c>
      <c r="C116" s="226">
        <v>3.77</v>
      </c>
      <c r="D116" s="226">
        <v>5.78</v>
      </c>
      <c r="E116" s="226">
        <v>3.99</v>
      </c>
      <c r="F116" s="226">
        <v>5.79</v>
      </c>
      <c r="G116" s="191"/>
    </row>
    <row r="117" spans="1:6" s="1" customFormat="1" ht="15.75" customHeight="1" thickBot="1">
      <c r="A117" s="195" t="s">
        <v>227</v>
      </c>
      <c r="B117" s="227">
        <v>3.51</v>
      </c>
      <c r="C117" s="227">
        <v>2.94</v>
      </c>
      <c r="D117" s="227">
        <v>8.14</v>
      </c>
      <c r="E117" s="227">
        <v>7.37</v>
      </c>
      <c r="F117" s="227">
        <v>6.78</v>
      </c>
    </row>
    <row r="118" spans="1:6" s="1" customFormat="1" ht="15.75" customHeight="1" thickBot="1">
      <c r="A118" s="361" t="s">
        <v>228</v>
      </c>
      <c r="B118" s="361"/>
      <c r="C118" s="361"/>
      <c r="D118" s="361"/>
      <c r="E118" s="361"/>
      <c r="F118" s="361"/>
    </row>
    <row r="119" spans="1:6" s="1" customFormat="1" ht="15.75" customHeight="1">
      <c r="A119" s="149" t="s">
        <v>229</v>
      </c>
      <c r="B119" s="160">
        <v>10.11</v>
      </c>
      <c r="C119" s="160">
        <v>11.83</v>
      </c>
      <c r="D119" s="160">
        <v>23.84</v>
      </c>
      <c r="E119" s="160">
        <v>29.32</v>
      </c>
      <c r="F119" s="160">
        <v>3.35</v>
      </c>
    </row>
    <row r="120" spans="1:6" s="1" customFormat="1" ht="15.75" customHeight="1">
      <c r="A120" s="153" t="s">
        <v>230</v>
      </c>
      <c r="B120" s="161">
        <v>2.37</v>
      </c>
      <c r="C120" s="161">
        <v>2.57</v>
      </c>
      <c r="D120" s="161">
        <v>4.67</v>
      </c>
      <c r="E120" s="161">
        <v>2.2</v>
      </c>
      <c r="F120" s="161">
        <v>10.37</v>
      </c>
    </row>
    <row r="121" spans="1:6" s="1" customFormat="1" ht="15.75" customHeight="1">
      <c r="A121" s="153" t="s">
        <v>231</v>
      </c>
      <c r="B121" s="161">
        <v>4.02</v>
      </c>
      <c r="C121" s="161">
        <v>2.72</v>
      </c>
      <c r="D121" s="161">
        <v>5.48</v>
      </c>
      <c r="E121" s="161">
        <v>3.72</v>
      </c>
      <c r="F121" s="161">
        <v>2.16</v>
      </c>
    </row>
    <row r="122" spans="1:6" s="1" customFormat="1" ht="15.75" customHeight="1" thickBot="1">
      <c r="A122" s="144" t="s">
        <v>232</v>
      </c>
      <c r="B122" s="231">
        <v>-8.04</v>
      </c>
      <c r="C122" s="208">
        <v>6.61</v>
      </c>
      <c r="D122" s="208">
        <v>15.6</v>
      </c>
      <c r="E122" s="208">
        <v>9.69</v>
      </c>
      <c r="F122" s="208">
        <v>9.31</v>
      </c>
    </row>
    <row r="123" spans="1:7" s="1" customFormat="1" ht="15.75" customHeight="1" thickBot="1">
      <c r="A123" s="364" t="s">
        <v>233</v>
      </c>
      <c r="B123" s="364"/>
      <c r="C123" s="364"/>
      <c r="D123" s="364"/>
      <c r="E123" s="364"/>
      <c r="F123" s="364"/>
      <c r="G123" s="192"/>
    </row>
    <row r="124" spans="1:6" s="1" customFormat="1" ht="15.75" customHeight="1">
      <c r="A124" s="149" t="s">
        <v>234</v>
      </c>
      <c r="B124" s="160">
        <v>4.36</v>
      </c>
      <c r="C124" s="160">
        <v>5.76</v>
      </c>
      <c r="D124" s="160">
        <v>12.19</v>
      </c>
      <c r="E124" s="160">
        <v>8.3</v>
      </c>
      <c r="F124" s="160">
        <v>8.32</v>
      </c>
    </row>
    <row r="125" spans="1:6" s="1" customFormat="1" ht="15.75" customHeight="1">
      <c r="A125" s="153" t="s">
        <v>235</v>
      </c>
      <c r="B125" s="161">
        <v>2.63</v>
      </c>
      <c r="C125" s="161">
        <v>2.14</v>
      </c>
      <c r="D125" s="161">
        <v>3.82</v>
      </c>
      <c r="E125" s="161">
        <v>3.79</v>
      </c>
      <c r="F125" s="161">
        <v>4.93</v>
      </c>
    </row>
    <row r="126" spans="1:6" s="1" customFormat="1" ht="15.75" customHeight="1" thickBot="1">
      <c r="A126" s="159" t="s">
        <v>236</v>
      </c>
      <c r="B126" s="162">
        <v>1.97</v>
      </c>
      <c r="C126" s="162">
        <v>2.28</v>
      </c>
      <c r="D126" s="162">
        <v>4.85</v>
      </c>
      <c r="E126" s="162">
        <v>1.85</v>
      </c>
      <c r="F126" s="162">
        <v>4.05</v>
      </c>
    </row>
    <row r="127" spans="1:6" s="1" customFormat="1" ht="15.75" customHeight="1" thickBot="1">
      <c r="A127" s="364" t="s">
        <v>237</v>
      </c>
      <c r="B127" s="364"/>
      <c r="C127" s="364"/>
      <c r="D127" s="364"/>
      <c r="E127" s="364"/>
      <c r="F127" s="364"/>
    </row>
    <row r="128" spans="1:6" s="1" customFormat="1" ht="15.75" customHeight="1">
      <c r="A128" s="149" t="s">
        <v>238</v>
      </c>
      <c r="B128" s="160">
        <v>9.05</v>
      </c>
      <c r="C128" s="234">
        <v>-1.63</v>
      </c>
      <c r="D128" s="160">
        <v>7.72</v>
      </c>
      <c r="E128" s="160">
        <v>6.41</v>
      </c>
      <c r="F128" s="160">
        <v>9.98</v>
      </c>
    </row>
    <row r="129" spans="1:6" s="1" customFormat="1" ht="15.75" customHeight="1">
      <c r="A129" s="153" t="s">
        <v>239</v>
      </c>
      <c r="B129" s="232">
        <v>-3.25</v>
      </c>
      <c r="C129" s="161">
        <v>13.33</v>
      </c>
      <c r="D129" s="161">
        <v>5.78</v>
      </c>
      <c r="E129" s="161">
        <v>2.57</v>
      </c>
      <c r="F129" s="161">
        <v>0.72</v>
      </c>
    </row>
    <row r="130" spans="1:6" s="1" customFormat="1" ht="15.75" customHeight="1">
      <c r="A130" s="153" t="s">
        <v>240</v>
      </c>
      <c r="B130" s="161">
        <v>8.31</v>
      </c>
      <c r="C130" s="161">
        <v>-1.73</v>
      </c>
      <c r="D130" s="161">
        <v>8.99</v>
      </c>
      <c r="E130" s="161">
        <v>9.9</v>
      </c>
      <c r="F130" s="161">
        <v>9.47</v>
      </c>
    </row>
    <row r="131" spans="1:6" s="1" customFormat="1" ht="15.75" customHeight="1" thickBot="1">
      <c r="A131" s="159" t="s">
        <v>241</v>
      </c>
      <c r="B131" s="233">
        <v>-7.91</v>
      </c>
      <c r="C131" s="162">
        <v>5.95</v>
      </c>
      <c r="D131" s="233">
        <v>-2.35</v>
      </c>
      <c r="E131" s="233">
        <v>-10.42</v>
      </c>
      <c r="F131" s="162">
        <v>1.14</v>
      </c>
    </row>
    <row r="132" spans="1:7" s="1" customFormat="1" ht="15.75" customHeight="1" thickBot="1">
      <c r="A132" s="361" t="s">
        <v>242</v>
      </c>
      <c r="B132" s="361"/>
      <c r="C132" s="361"/>
      <c r="D132" s="361"/>
      <c r="E132" s="361"/>
      <c r="F132" s="361"/>
      <c r="G132" s="192"/>
    </row>
    <row r="133" spans="1:6" s="1" customFormat="1" ht="15.75" customHeight="1">
      <c r="A133" s="149" t="s">
        <v>243</v>
      </c>
      <c r="B133" s="234">
        <v>-3.87</v>
      </c>
      <c r="C133" s="160">
        <v>2.53</v>
      </c>
      <c r="D133" s="234">
        <v>-1.15</v>
      </c>
      <c r="E133" s="234">
        <v>-6.5</v>
      </c>
      <c r="F133" s="160">
        <v>0.11</v>
      </c>
    </row>
    <row r="134" spans="1:6" s="1" customFormat="1" ht="15.75" customHeight="1">
      <c r="A134" s="153" t="s">
        <v>244</v>
      </c>
      <c r="B134" s="161">
        <v>0.88</v>
      </c>
      <c r="C134" s="232">
        <v>-0.59</v>
      </c>
      <c r="D134" s="232">
        <v>-6.04</v>
      </c>
      <c r="E134" s="161">
        <v>0.95</v>
      </c>
      <c r="F134" s="232">
        <v>-2.94</v>
      </c>
    </row>
    <row r="135" spans="1:6" s="1" customFormat="1" ht="15.75" customHeight="1" thickBot="1">
      <c r="A135" s="159" t="s">
        <v>245</v>
      </c>
      <c r="B135" s="162">
        <v>6.9</v>
      </c>
      <c r="C135" s="162">
        <v>5.59</v>
      </c>
      <c r="D135" s="162">
        <v>15.02</v>
      </c>
      <c r="E135" s="162">
        <v>10.29</v>
      </c>
      <c r="F135" s="162">
        <v>10.69</v>
      </c>
    </row>
    <row r="136" spans="1:6" s="1" customFormat="1" ht="15.75" customHeight="1" thickBot="1">
      <c r="A136" s="364" t="s">
        <v>249</v>
      </c>
      <c r="B136" s="364"/>
      <c r="C136" s="364"/>
      <c r="D136" s="364"/>
      <c r="E136" s="364"/>
      <c r="F136" s="364"/>
    </row>
    <row r="137" spans="1:6" s="1" customFormat="1" ht="15.75" customHeight="1">
      <c r="A137" s="149" t="s">
        <v>246</v>
      </c>
      <c r="B137" s="228">
        <v>3.68</v>
      </c>
      <c r="C137" s="228">
        <v>4.04</v>
      </c>
      <c r="D137" s="228">
        <v>7.29</v>
      </c>
      <c r="E137" s="228">
        <v>7.29</v>
      </c>
      <c r="F137" s="228">
        <v>6.09</v>
      </c>
    </row>
    <row r="138" spans="1:6" s="1" customFormat="1" ht="15.75" customHeight="1">
      <c r="A138" s="153" t="s">
        <v>247</v>
      </c>
      <c r="B138" s="229">
        <v>-4.61</v>
      </c>
      <c r="C138" s="229">
        <v>-7.29</v>
      </c>
      <c r="D138" s="229">
        <v>-0.2</v>
      </c>
      <c r="E138" s="229">
        <v>-26.31</v>
      </c>
      <c r="F138" s="229">
        <v>-0.53</v>
      </c>
    </row>
    <row r="139" spans="1:6" s="1" customFormat="1" ht="15.75" customHeight="1" thickBot="1">
      <c r="A139" s="159" t="s">
        <v>248</v>
      </c>
      <c r="B139" s="230">
        <v>14.73</v>
      </c>
      <c r="C139" s="230">
        <v>13.23</v>
      </c>
      <c r="D139" s="230">
        <v>6.19</v>
      </c>
      <c r="E139" s="230">
        <v>14.24</v>
      </c>
      <c r="F139" s="230">
        <v>28.05</v>
      </c>
    </row>
    <row r="140" spans="1:8" s="1" customFormat="1" ht="13.5" customHeight="1">
      <c r="A140" s="3" t="s">
        <v>194</v>
      </c>
      <c r="B140" s="3"/>
      <c r="C140" s="2"/>
      <c r="D140" s="2"/>
      <c r="E140" s="2"/>
      <c r="F140" s="2"/>
      <c r="G140" s="2"/>
      <c r="H140" s="2"/>
    </row>
  </sheetData>
  <sheetProtection/>
  <mergeCells count="18">
    <mergeCell ref="A76:F76"/>
    <mergeCell ref="A132:F132"/>
    <mergeCell ref="A136:F136"/>
    <mergeCell ref="A80:F80"/>
    <mergeCell ref="A115:F115"/>
    <mergeCell ref="A118:F118"/>
    <mergeCell ref="A123:F123"/>
    <mergeCell ref="A127:F127"/>
    <mergeCell ref="A5:F5"/>
    <mergeCell ref="A8:F8"/>
    <mergeCell ref="A68:F68"/>
    <mergeCell ref="A13:F13"/>
    <mergeCell ref="A71:F71"/>
    <mergeCell ref="A17:F17"/>
    <mergeCell ref="A22:F22"/>
    <mergeCell ref="A26:F26"/>
    <mergeCell ref="A60:F60"/>
    <mergeCell ref="A63:F63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outlinePr summaryRight="0"/>
  </sheetPr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28125" style="1" customWidth="1"/>
    <col min="2" max="6" width="17.8515625" style="1" customWidth="1"/>
    <col min="7" max="7" width="4.00390625" style="1" customWidth="1"/>
    <col min="8" max="16384" width="9.140625" style="1" customWidth="1"/>
  </cols>
  <sheetData>
    <row r="1" spans="1:7" ht="19.5" customHeight="1">
      <c r="A1" s="4" t="s">
        <v>328</v>
      </c>
      <c r="B1" s="4"/>
      <c r="C1" s="4"/>
      <c r="D1" s="4"/>
      <c r="E1" s="4"/>
      <c r="F1" s="4"/>
      <c r="G1" s="25"/>
    </row>
    <row r="2" spans="1:5" ht="9.75" customHeight="1" thickBot="1">
      <c r="A2" s="3"/>
      <c r="B2" s="3"/>
      <c r="C2" s="2"/>
      <c r="D2" s="2"/>
      <c r="E2" s="2"/>
    </row>
    <row r="3" spans="2:6" ht="13.5" customHeight="1" thickBot="1">
      <c r="B3" s="273" t="s">
        <v>100</v>
      </c>
      <c r="C3" s="273"/>
      <c r="D3" s="273"/>
      <c r="E3" s="273"/>
      <c r="F3" s="273"/>
    </row>
    <row r="4" spans="2:6" ht="13.5" thickBot="1">
      <c r="B4" s="118">
        <v>2005</v>
      </c>
      <c r="C4" s="118">
        <v>2006</v>
      </c>
      <c r="D4" s="118">
        <v>2007</v>
      </c>
      <c r="E4" s="118">
        <v>2008</v>
      </c>
      <c r="F4" s="118">
        <v>2009</v>
      </c>
    </row>
    <row r="5" spans="1:6" ht="15.75" customHeight="1" thickBot="1">
      <c r="A5" s="365" t="s">
        <v>260</v>
      </c>
      <c r="B5" s="365"/>
      <c r="C5" s="365"/>
      <c r="D5" s="365"/>
      <c r="E5" s="365"/>
      <c r="F5" s="365"/>
    </row>
    <row r="6" spans="1:6" ht="15.75" customHeight="1">
      <c r="A6" s="149" t="s">
        <v>261</v>
      </c>
      <c r="B6" s="160">
        <v>437.2</v>
      </c>
      <c r="C6" s="160">
        <v>461.5</v>
      </c>
      <c r="D6" s="160">
        <v>498.6</v>
      </c>
      <c r="E6" s="160">
        <v>582.2</v>
      </c>
      <c r="F6" s="160">
        <v>666.9</v>
      </c>
    </row>
    <row r="7" spans="1:6" ht="15.75" customHeight="1">
      <c r="A7" s="153" t="s">
        <v>262</v>
      </c>
      <c r="B7" s="161">
        <v>14.7</v>
      </c>
      <c r="C7" s="161">
        <v>15.8</v>
      </c>
      <c r="D7" s="161">
        <v>16.1</v>
      </c>
      <c r="E7" s="161">
        <v>18.2</v>
      </c>
      <c r="F7" s="161">
        <v>19.3</v>
      </c>
    </row>
    <row r="8" spans="1:6" ht="15.75" customHeight="1" thickBot="1">
      <c r="A8" s="144" t="s">
        <v>263</v>
      </c>
      <c r="B8" s="204">
        <v>10.2</v>
      </c>
      <c r="C8" s="204">
        <v>10.4</v>
      </c>
      <c r="D8" s="204">
        <v>10.5</v>
      </c>
      <c r="E8" s="204">
        <v>10.6</v>
      </c>
      <c r="F8" s="204">
        <v>10.7</v>
      </c>
    </row>
    <row r="9" spans="1:6" ht="15.75" customHeight="1" thickBot="1">
      <c r="A9" s="360" t="s">
        <v>264</v>
      </c>
      <c r="B9" s="360"/>
      <c r="C9" s="360"/>
      <c r="D9" s="360"/>
      <c r="E9" s="360"/>
      <c r="F9" s="360"/>
    </row>
    <row r="10" spans="1:6" ht="15.75" customHeight="1">
      <c r="A10" s="149" t="s">
        <v>262</v>
      </c>
      <c r="B10" s="160">
        <v>39</v>
      </c>
      <c r="C10" s="160">
        <v>42.8</v>
      </c>
      <c r="D10" s="160">
        <v>45.5</v>
      </c>
      <c r="E10" s="160">
        <v>55.3</v>
      </c>
      <c r="F10" s="160">
        <v>62.2</v>
      </c>
    </row>
    <row r="11" spans="1:6" ht="15.75" customHeight="1">
      <c r="A11" s="153" t="s">
        <v>265</v>
      </c>
      <c r="B11" s="161">
        <v>61.9</v>
      </c>
      <c r="C11" s="161">
        <v>62.8</v>
      </c>
      <c r="D11" s="161">
        <v>54.7</v>
      </c>
      <c r="E11" s="161">
        <v>100.9</v>
      </c>
      <c r="F11" s="161">
        <v>85.8</v>
      </c>
    </row>
    <row r="12" spans="1:6" ht="15.75" customHeight="1" thickBot="1">
      <c r="A12" s="144" t="s">
        <v>266</v>
      </c>
      <c r="B12" s="204">
        <v>19.3</v>
      </c>
      <c r="C12" s="204">
        <v>19.8</v>
      </c>
      <c r="D12" s="204">
        <v>20.4</v>
      </c>
      <c r="E12" s="204">
        <v>23.5</v>
      </c>
      <c r="F12" s="204">
        <v>24.8</v>
      </c>
    </row>
    <row r="13" spans="1:6" ht="15.75" customHeight="1" thickBot="1">
      <c r="A13" s="360" t="s">
        <v>262</v>
      </c>
      <c r="B13" s="360"/>
      <c r="C13" s="360"/>
      <c r="D13" s="360"/>
      <c r="E13" s="360"/>
      <c r="F13" s="360"/>
    </row>
    <row r="14" spans="1:6" ht="15.75" customHeight="1">
      <c r="A14" s="149" t="s">
        <v>263</v>
      </c>
      <c r="B14" s="160">
        <v>18.5</v>
      </c>
      <c r="C14" s="160">
        <v>17.9</v>
      </c>
      <c r="D14" s="160">
        <v>18.4</v>
      </c>
      <c r="E14" s="160">
        <v>20.9</v>
      </c>
      <c r="F14" s="160">
        <v>23.5</v>
      </c>
    </row>
    <row r="15" spans="1:6" ht="15.75" customHeight="1" thickBot="1">
      <c r="A15" s="144" t="s">
        <v>267</v>
      </c>
      <c r="B15" s="204">
        <v>118.3</v>
      </c>
      <c r="C15" s="204">
        <v>127.9</v>
      </c>
      <c r="D15" s="204">
        <v>138</v>
      </c>
      <c r="E15" s="204">
        <v>193.7</v>
      </c>
      <c r="F15" s="204">
        <v>210.4</v>
      </c>
    </row>
    <row r="16" spans="1:6" ht="15.75" customHeight="1" thickBot="1">
      <c r="A16" s="129" t="s">
        <v>89</v>
      </c>
      <c r="B16" s="157">
        <f>B6+B7+B8+B10+B11+B12+B14+B15</f>
        <v>719.0999999999999</v>
      </c>
      <c r="C16" s="157">
        <f>C6+C7+C8+C10+C11+C12+C14+C15</f>
        <v>758.8999999999999</v>
      </c>
      <c r="D16" s="157">
        <f>D6+D7+D8+D10+D11+D12+D14+D15</f>
        <v>802.2</v>
      </c>
      <c r="E16" s="157">
        <f>E6+E7+E8+E10+E11+E12+E14+E15</f>
        <v>1005.3</v>
      </c>
      <c r="F16" s="157">
        <f>F6+F7+F8+F10+F11+F12+F14+F15</f>
        <v>1103.6</v>
      </c>
    </row>
    <row r="17" spans="1:5" ht="13.5" customHeight="1">
      <c r="A17" s="3" t="s">
        <v>194</v>
      </c>
      <c r="B17" s="3"/>
      <c r="C17" s="2"/>
      <c r="D17" s="2"/>
      <c r="E17" s="2"/>
    </row>
  </sheetData>
  <sheetProtection/>
  <mergeCells count="4">
    <mergeCell ref="B3:F3"/>
    <mergeCell ref="A5:F5"/>
    <mergeCell ref="A9:F9"/>
    <mergeCell ref="A13:F1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0.7109375" style="1" customWidth="1"/>
    <col min="3" max="3" width="15.7109375" style="1" customWidth="1"/>
    <col min="4" max="4" width="47.00390625" style="1" customWidth="1"/>
    <col min="5" max="5" width="32.7109375" style="1" customWidth="1"/>
    <col min="6" max="6" width="25.7109375" style="1" customWidth="1"/>
    <col min="7" max="16384" width="9.140625" style="1" customWidth="1"/>
  </cols>
  <sheetData>
    <row r="1" spans="1:8" ht="19.5" customHeight="1">
      <c r="A1" s="4" t="s">
        <v>323</v>
      </c>
      <c r="B1" s="4"/>
      <c r="C1" s="4"/>
      <c r="D1" s="4"/>
      <c r="E1" s="4"/>
      <c r="F1" s="4"/>
      <c r="G1" s="25"/>
      <c r="H1" s="25"/>
    </row>
    <row r="2" spans="1:5" ht="6.75" customHeight="1" thickBot="1">
      <c r="A2" s="3"/>
      <c r="B2" s="3"/>
      <c r="C2" s="2"/>
      <c r="D2" s="2"/>
      <c r="E2" s="2"/>
    </row>
    <row r="3" spans="1:7" s="206" customFormat="1" ht="19.5" customHeight="1" thickBot="1">
      <c r="A3" s="119" t="s">
        <v>268</v>
      </c>
      <c r="B3" s="118" t="s">
        <v>269</v>
      </c>
      <c r="C3" s="118" t="s">
        <v>270</v>
      </c>
      <c r="D3" s="118" t="s">
        <v>271</v>
      </c>
      <c r="E3" s="118" t="s">
        <v>272</v>
      </c>
      <c r="F3" s="20"/>
      <c r="G3" s="205"/>
    </row>
    <row r="4" spans="1:5" ht="19.5" customHeight="1">
      <c r="A4" s="252">
        <v>2005</v>
      </c>
      <c r="B4" s="253">
        <v>2278</v>
      </c>
      <c r="C4" s="253">
        <v>3221</v>
      </c>
      <c r="D4" s="253">
        <v>3747</v>
      </c>
      <c r="E4" s="253">
        <v>300</v>
      </c>
    </row>
    <row r="5" spans="1:5" ht="19.5" customHeight="1">
      <c r="A5" s="254">
        <v>2006</v>
      </c>
      <c r="B5" s="255">
        <v>2325</v>
      </c>
      <c r="C5" s="255">
        <v>3292</v>
      </c>
      <c r="D5" s="255">
        <v>3824</v>
      </c>
      <c r="E5" s="255">
        <v>300</v>
      </c>
    </row>
    <row r="6" spans="1:5" ht="19.5" customHeight="1">
      <c r="A6" s="254">
        <v>2007</v>
      </c>
      <c r="B6" s="255">
        <v>2352</v>
      </c>
      <c r="C6" s="255">
        <v>3312</v>
      </c>
      <c r="D6" s="255">
        <v>3784</v>
      </c>
      <c r="E6" s="255">
        <v>300</v>
      </c>
    </row>
    <row r="7" spans="1:5" ht="19.5" customHeight="1">
      <c r="A7" s="254">
        <v>2008</v>
      </c>
      <c r="B7" s="255">
        <v>2604</v>
      </c>
      <c r="C7" s="255">
        <v>3797</v>
      </c>
      <c r="D7" s="255">
        <v>4496</v>
      </c>
      <c r="E7" s="255">
        <v>500</v>
      </c>
    </row>
    <row r="8" spans="1:5" ht="19.5" customHeight="1" thickBot="1">
      <c r="A8" s="256">
        <v>2009</v>
      </c>
      <c r="B8" s="257">
        <v>2808</v>
      </c>
      <c r="C8" s="257">
        <v>4023</v>
      </c>
      <c r="D8" s="257">
        <v>4646</v>
      </c>
      <c r="E8" s="257">
        <v>500</v>
      </c>
    </row>
    <row r="9" spans="1:5" ht="13.5" customHeight="1">
      <c r="A9" s="3" t="s">
        <v>194</v>
      </c>
      <c r="B9" s="3"/>
      <c r="C9" s="2"/>
      <c r="D9" s="2"/>
      <c r="E9" s="2"/>
    </row>
  </sheetData>
  <sheetProtection/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.7109375" style="5" customWidth="1"/>
    <col min="3" max="3" width="33.57421875" style="21" bestFit="1" customWidth="1"/>
    <col min="4" max="15" width="8.28125" style="3" customWidth="1"/>
    <col min="16" max="16" width="6.7109375" style="3" customWidth="1"/>
    <col min="17" max="16384" width="9.140625" style="3" customWidth="1"/>
  </cols>
  <sheetData>
    <row r="1" spans="1:3" ht="19.5" customHeight="1">
      <c r="A1" s="4" t="s">
        <v>274</v>
      </c>
      <c r="C1" s="15"/>
    </row>
    <row r="2" ht="6.75" customHeight="1" thickBot="1">
      <c r="C2" s="16"/>
    </row>
    <row r="3" spans="3:16" ht="13.5" customHeight="1" thickBot="1">
      <c r="C3" s="16"/>
      <c r="D3" s="273">
        <v>2009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0"/>
    </row>
    <row r="4" spans="3:16" ht="13.5" customHeight="1" thickBot="1">
      <c r="C4" s="16"/>
      <c r="D4" s="207" t="s">
        <v>275</v>
      </c>
      <c r="E4" s="207" t="s">
        <v>276</v>
      </c>
      <c r="F4" s="207" t="s">
        <v>12</v>
      </c>
      <c r="G4" s="207" t="s">
        <v>13</v>
      </c>
      <c r="H4" s="207" t="s">
        <v>14</v>
      </c>
      <c r="I4" s="207" t="s">
        <v>15</v>
      </c>
      <c r="J4" s="207" t="s">
        <v>16</v>
      </c>
      <c r="K4" s="207" t="s">
        <v>277</v>
      </c>
      <c r="L4" s="207" t="s">
        <v>278</v>
      </c>
      <c r="M4" s="207" t="s">
        <v>279</v>
      </c>
      <c r="N4" s="207" t="s">
        <v>280</v>
      </c>
      <c r="O4" s="207" t="s">
        <v>281</v>
      </c>
      <c r="P4" s="14"/>
    </row>
    <row r="5" spans="1:16" ht="16.5" customHeight="1" thickBot="1">
      <c r="A5" s="274" t="s">
        <v>282</v>
      </c>
      <c r="B5" s="277" t="s">
        <v>283</v>
      </c>
      <c r="C5" s="43" t="s">
        <v>22</v>
      </c>
      <c r="D5" s="46">
        <f aca="true" t="shared" si="0" ref="D5:O5">SUM(D6:D7)</f>
        <v>39326</v>
      </c>
      <c r="E5" s="46">
        <f t="shared" si="0"/>
        <v>40628</v>
      </c>
      <c r="F5" s="46">
        <f t="shared" si="0"/>
        <v>40907</v>
      </c>
      <c r="G5" s="46">
        <f t="shared" si="0"/>
        <v>41510</v>
      </c>
      <c r="H5" s="46">
        <f t="shared" si="0"/>
        <v>44008</v>
      </c>
      <c r="I5" s="46">
        <f t="shared" si="0"/>
        <v>44144</v>
      </c>
      <c r="J5" s="46">
        <f t="shared" si="0"/>
        <v>46179</v>
      </c>
      <c r="K5" s="46">
        <f t="shared" si="0"/>
        <v>47674</v>
      </c>
      <c r="L5" s="46">
        <f t="shared" si="0"/>
        <v>48927</v>
      </c>
      <c r="M5" s="46">
        <f t="shared" si="0"/>
        <v>50896</v>
      </c>
      <c r="N5" s="46">
        <f t="shared" si="0"/>
        <v>53666</v>
      </c>
      <c r="O5" s="46">
        <f t="shared" si="0"/>
        <v>53851</v>
      </c>
      <c r="P5" s="29"/>
    </row>
    <row r="6" spans="1:16" ht="16.5" customHeight="1">
      <c r="A6" s="275"/>
      <c r="B6" s="278"/>
      <c r="C6" s="120" t="s">
        <v>23</v>
      </c>
      <c r="D6" s="47">
        <v>12808</v>
      </c>
      <c r="E6" s="47">
        <v>13135</v>
      </c>
      <c r="F6" s="47">
        <v>12774</v>
      </c>
      <c r="G6" s="47">
        <v>12374</v>
      </c>
      <c r="H6" s="47">
        <v>13527</v>
      </c>
      <c r="I6" s="47">
        <v>13060</v>
      </c>
      <c r="J6" s="47">
        <v>12996</v>
      </c>
      <c r="K6" s="47">
        <v>13269</v>
      </c>
      <c r="L6" s="47">
        <v>13939</v>
      </c>
      <c r="M6" s="47">
        <v>14535</v>
      </c>
      <c r="N6" s="47">
        <v>16263</v>
      </c>
      <c r="O6" s="47">
        <v>15169</v>
      </c>
      <c r="P6" s="30"/>
    </row>
    <row r="7" spans="1:16" ht="16.5" customHeight="1" thickBot="1">
      <c r="A7" s="275"/>
      <c r="B7" s="278"/>
      <c r="C7" s="121" t="s">
        <v>24</v>
      </c>
      <c r="D7" s="50">
        <v>26518</v>
      </c>
      <c r="E7" s="50">
        <v>27493</v>
      </c>
      <c r="F7" s="50">
        <v>28133</v>
      </c>
      <c r="G7" s="50">
        <v>29136</v>
      </c>
      <c r="H7" s="50">
        <v>30481</v>
      </c>
      <c r="I7" s="50">
        <v>31084</v>
      </c>
      <c r="J7" s="50">
        <v>33183</v>
      </c>
      <c r="K7" s="50">
        <v>34405</v>
      </c>
      <c r="L7" s="50">
        <v>34988</v>
      </c>
      <c r="M7" s="50">
        <v>36361</v>
      </c>
      <c r="N7" s="50">
        <v>37403</v>
      </c>
      <c r="O7" s="50">
        <v>38682</v>
      </c>
      <c r="P7" s="29"/>
    </row>
    <row r="8" spans="1:16" s="6" customFormat="1" ht="16.5" customHeight="1" thickBot="1">
      <c r="A8" s="275"/>
      <c r="B8" s="278"/>
      <c r="C8" s="43" t="s">
        <v>25</v>
      </c>
      <c r="D8" s="49">
        <v>309</v>
      </c>
      <c r="E8" s="49">
        <v>313</v>
      </c>
      <c r="F8" s="49">
        <v>313</v>
      </c>
      <c r="G8" s="49">
        <v>312</v>
      </c>
      <c r="H8" s="49">
        <v>316</v>
      </c>
      <c r="I8" s="49">
        <v>320</v>
      </c>
      <c r="J8" s="49">
        <v>328</v>
      </c>
      <c r="K8" s="49">
        <v>331</v>
      </c>
      <c r="L8" s="49">
        <v>329</v>
      </c>
      <c r="M8" s="49">
        <v>329</v>
      </c>
      <c r="N8" s="49">
        <v>331</v>
      </c>
      <c r="O8" s="49">
        <v>333</v>
      </c>
      <c r="P8" s="30"/>
    </row>
    <row r="9" spans="1:16" s="6" customFormat="1" ht="16.5" customHeight="1" thickBot="1">
      <c r="A9" s="275"/>
      <c r="B9" s="278"/>
      <c r="C9" s="43" t="s">
        <v>26</v>
      </c>
      <c r="D9" s="49">
        <v>1530</v>
      </c>
      <c r="E9" s="49">
        <v>1536</v>
      </c>
      <c r="F9" s="49">
        <v>1544</v>
      </c>
      <c r="G9" s="49">
        <v>1623</v>
      </c>
      <c r="H9" s="49">
        <v>1764</v>
      </c>
      <c r="I9" s="49">
        <v>1771</v>
      </c>
      <c r="J9" s="49">
        <v>1759</v>
      </c>
      <c r="K9" s="49">
        <v>1767</v>
      </c>
      <c r="L9" s="49">
        <v>1772</v>
      </c>
      <c r="M9" s="49">
        <v>1813</v>
      </c>
      <c r="N9" s="49">
        <v>1778</v>
      </c>
      <c r="O9" s="49">
        <v>1789</v>
      </c>
      <c r="P9" s="30"/>
    </row>
    <row r="10" spans="1:16" s="6" customFormat="1" ht="16.5" customHeight="1" thickBot="1">
      <c r="A10" s="275"/>
      <c r="B10" s="278"/>
      <c r="C10" s="43" t="s">
        <v>28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14</v>
      </c>
      <c r="N10" s="49">
        <v>14</v>
      </c>
      <c r="O10" s="49">
        <v>14</v>
      </c>
      <c r="P10" s="30"/>
    </row>
    <row r="11" spans="1:16" s="7" customFormat="1" ht="16.5" customHeight="1" thickBot="1">
      <c r="A11" s="275"/>
      <c r="B11" s="278"/>
      <c r="C11" s="43" t="s">
        <v>29</v>
      </c>
      <c r="D11" s="49">
        <f>SUM(D12:D13)</f>
        <v>346</v>
      </c>
      <c r="E11" s="49">
        <f aca="true" t="shared" si="1" ref="E11:O11">SUM(E12:E13)</f>
        <v>348</v>
      </c>
      <c r="F11" s="49">
        <f t="shared" si="1"/>
        <v>349</v>
      </c>
      <c r="G11" s="49">
        <f t="shared" si="1"/>
        <v>324</v>
      </c>
      <c r="H11" s="49">
        <f t="shared" si="1"/>
        <v>325</v>
      </c>
      <c r="I11" s="49">
        <f t="shared" si="1"/>
        <v>326</v>
      </c>
      <c r="J11" s="49">
        <f t="shared" si="1"/>
        <v>312</v>
      </c>
      <c r="K11" s="49">
        <f t="shared" si="1"/>
        <v>313</v>
      </c>
      <c r="L11" s="49">
        <f t="shared" si="1"/>
        <v>315</v>
      </c>
      <c r="M11" s="49">
        <f t="shared" si="1"/>
        <v>289</v>
      </c>
      <c r="N11" s="49">
        <f t="shared" si="1"/>
        <v>291</v>
      </c>
      <c r="O11" s="49">
        <f t="shared" si="1"/>
        <v>292</v>
      </c>
      <c r="P11" s="30"/>
    </row>
    <row r="12" spans="1:16" s="7" customFormat="1" ht="16.5" customHeight="1">
      <c r="A12" s="275"/>
      <c r="B12" s="278"/>
      <c r="C12" s="122" t="s">
        <v>30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30"/>
    </row>
    <row r="13" spans="1:16" s="7" customFormat="1" ht="16.5" customHeight="1" thickBot="1">
      <c r="A13" s="275"/>
      <c r="B13" s="278"/>
      <c r="C13" s="123" t="s">
        <v>31</v>
      </c>
      <c r="D13" s="48">
        <v>346</v>
      </c>
      <c r="E13" s="48">
        <v>348</v>
      </c>
      <c r="F13" s="48">
        <v>349</v>
      </c>
      <c r="G13" s="48">
        <v>324</v>
      </c>
      <c r="H13" s="48">
        <v>325</v>
      </c>
      <c r="I13" s="48">
        <v>326</v>
      </c>
      <c r="J13" s="48">
        <v>312</v>
      </c>
      <c r="K13" s="48">
        <v>313</v>
      </c>
      <c r="L13" s="48">
        <v>315</v>
      </c>
      <c r="M13" s="48">
        <v>289</v>
      </c>
      <c r="N13" s="48">
        <v>291</v>
      </c>
      <c r="O13" s="48">
        <v>292</v>
      </c>
      <c r="P13" s="30"/>
    </row>
    <row r="14" spans="1:16" s="7" customFormat="1" ht="16.5" customHeight="1" thickBot="1">
      <c r="A14" s="275"/>
      <c r="B14" s="278"/>
      <c r="C14" s="43" t="s">
        <v>46</v>
      </c>
      <c r="D14" s="49">
        <v>14860</v>
      </c>
      <c r="E14" s="49">
        <v>14740</v>
      </c>
      <c r="F14" s="49">
        <v>15793</v>
      </c>
      <c r="G14" s="49">
        <v>15696</v>
      </c>
      <c r="H14" s="49">
        <v>15969</v>
      </c>
      <c r="I14" s="49">
        <v>16036</v>
      </c>
      <c r="J14" s="49">
        <v>15388</v>
      </c>
      <c r="K14" s="49">
        <v>15386</v>
      </c>
      <c r="L14" s="49">
        <v>15297</v>
      </c>
      <c r="M14" s="49">
        <v>15236</v>
      </c>
      <c r="N14" s="49">
        <v>15146</v>
      </c>
      <c r="O14" s="49">
        <v>15525</v>
      </c>
      <c r="P14" s="31"/>
    </row>
    <row r="15" spans="1:16" s="7" customFormat="1" ht="16.5" customHeight="1" thickBot="1">
      <c r="A15" s="275"/>
      <c r="B15" s="278"/>
      <c r="C15" s="43" t="s">
        <v>32</v>
      </c>
      <c r="D15" s="49">
        <v>409</v>
      </c>
      <c r="E15" s="49">
        <v>412</v>
      </c>
      <c r="F15" s="49">
        <v>416</v>
      </c>
      <c r="G15" s="49">
        <v>416</v>
      </c>
      <c r="H15" s="49">
        <v>417</v>
      </c>
      <c r="I15" s="49">
        <v>419</v>
      </c>
      <c r="J15" s="49">
        <v>420</v>
      </c>
      <c r="K15" s="49">
        <v>419</v>
      </c>
      <c r="L15" s="49">
        <v>420</v>
      </c>
      <c r="M15" s="49">
        <v>421</v>
      </c>
      <c r="N15" s="49">
        <v>416</v>
      </c>
      <c r="O15" s="49">
        <v>411</v>
      </c>
      <c r="P15" s="29"/>
    </row>
    <row r="16" spans="1:16" s="7" customFormat="1" ht="16.5" customHeight="1" thickBot="1">
      <c r="A16" s="275"/>
      <c r="B16" s="278"/>
      <c r="C16" s="43" t="s">
        <v>33</v>
      </c>
      <c r="D16" s="49">
        <v>6364</v>
      </c>
      <c r="E16" s="49">
        <v>6628</v>
      </c>
      <c r="F16" s="49">
        <v>6947</v>
      </c>
      <c r="G16" s="49">
        <v>7216</v>
      </c>
      <c r="H16" s="49">
        <v>7789</v>
      </c>
      <c r="I16" s="49">
        <v>8172</v>
      </c>
      <c r="J16" s="49">
        <v>8556</v>
      </c>
      <c r="K16" s="49">
        <v>8826</v>
      </c>
      <c r="L16" s="49">
        <v>8856</v>
      </c>
      <c r="M16" s="49">
        <v>9043</v>
      </c>
      <c r="N16" s="49">
        <v>9386</v>
      </c>
      <c r="O16" s="49">
        <v>8812</v>
      </c>
      <c r="P16" s="29"/>
    </row>
    <row r="17" spans="1:16" s="7" customFormat="1" ht="16.5" customHeight="1" thickBot="1">
      <c r="A17" s="275"/>
      <c r="B17" s="279"/>
      <c r="C17" s="45" t="s">
        <v>34</v>
      </c>
      <c r="D17" s="60">
        <v>63145</v>
      </c>
      <c r="E17" s="60">
        <v>64604</v>
      </c>
      <c r="F17" s="60">
        <v>66267</v>
      </c>
      <c r="G17" s="60">
        <v>67097</v>
      </c>
      <c r="H17" s="60">
        <v>70588</v>
      </c>
      <c r="I17" s="60">
        <v>71189</v>
      </c>
      <c r="J17" s="60">
        <v>72943</v>
      </c>
      <c r="K17" s="60">
        <v>74717</v>
      </c>
      <c r="L17" s="60">
        <v>75916</v>
      </c>
      <c r="M17" s="60">
        <v>78042</v>
      </c>
      <c r="N17" s="60">
        <v>81027</v>
      </c>
      <c r="O17" s="60">
        <v>81027</v>
      </c>
      <c r="P17" s="29"/>
    </row>
    <row r="18" spans="1:16" s="7" customFormat="1" ht="16.5" customHeight="1" thickBot="1">
      <c r="A18" s="275"/>
      <c r="B18" s="280" t="s">
        <v>284</v>
      </c>
      <c r="C18" s="44" t="s">
        <v>35</v>
      </c>
      <c r="D18" s="49">
        <v>2344</v>
      </c>
      <c r="E18" s="49">
        <v>2366</v>
      </c>
      <c r="F18" s="49">
        <v>2428</v>
      </c>
      <c r="G18" s="49">
        <v>2489</v>
      </c>
      <c r="H18" s="49">
        <v>2553</v>
      </c>
      <c r="I18" s="49">
        <v>2683</v>
      </c>
      <c r="J18" s="49">
        <v>2674</v>
      </c>
      <c r="K18" s="49">
        <v>2649</v>
      </c>
      <c r="L18" s="61">
        <v>2686</v>
      </c>
      <c r="M18" s="61">
        <v>2611</v>
      </c>
      <c r="N18" s="61">
        <v>2723</v>
      </c>
      <c r="O18" s="61">
        <v>2730</v>
      </c>
      <c r="P18" s="29"/>
    </row>
    <row r="19" spans="1:16" s="7" customFormat="1" ht="16.5" customHeight="1" thickBot="1">
      <c r="A19" s="275"/>
      <c r="B19" s="281"/>
      <c r="C19" s="44" t="s">
        <v>36</v>
      </c>
      <c r="D19" s="49">
        <v>38250</v>
      </c>
      <c r="E19" s="49">
        <v>39674</v>
      </c>
      <c r="F19" s="49">
        <v>41163</v>
      </c>
      <c r="G19" s="49">
        <v>42673</v>
      </c>
      <c r="H19" s="49">
        <v>44553</v>
      </c>
      <c r="I19" s="49">
        <v>46117</v>
      </c>
      <c r="J19" s="49">
        <v>46627</v>
      </c>
      <c r="K19" s="49">
        <v>47449</v>
      </c>
      <c r="L19" s="61">
        <v>47654</v>
      </c>
      <c r="M19" s="61">
        <v>48315</v>
      </c>
      <c r="N19" s="61">
        <v>48696</v>
      </c>
      <c r="O19" s="61">
        <v>50033</v>
      </c>
      <c r="P19" s="31"/>
    </row>
    <row r="20" spans="1:16" s="7" customFormat="1" ht="16.5" customHeight="1" thickBot="1">
      <c r="A20" s="275"/>
      <c r="B20" s="281"/>
      <c r="C20" s="44" t="s">
        <v>37</v>
      </c>
      <c r="D20" s="49">
        <v>1307</v>
      </c>
      <c r="E20" s="49">
        <v>1273</v>
      </c>
      <c r="F20" s="49">
        <v>1316</v>
      </c>
      <c r="G20" s="49">
        <v>1612</v>
      </c>
      <c r="H20" s="49">
        <v>1662</v>
      </c>
      <c r="I20" s="49">
        <v>16523</v>
      </c>
      <c r="J20" s="49">
        <v>17389</v>
      </c>
      <c r="K20" s="49">
        <v>1761</v>
      </c>
      <c r="L20" s="61">
        <v>1833</v>
      </c>
      <c r="M20" s="61">
        <v>1951</v>
      </c>
      <c r="N20" s="61">
        <v>1970</v>
      </c>
      <c r="O20" s="61">
        <v>1917</v>
      </c>
      <c r="P20" s="31"/>
    </row>
    <row r="21" spans="1:16" ht="16.5" customHeight="1" thickBot="1">
      <c r="A21" s="275"/>
      <c r="B21" s="281"/>
      <c r="C21" s="44" t="s">
        <v>38</v>
      </c>
      <c r="D21" s="49">
        <v>27</v>
      </c>
      <c r="E21" s="49">
        <v>31</v>
      </c>
      <c r="F21" s="49">
        <v>29</v>
      </c>
      <c r="G21" s="49">
        <v>28</v>
      </c>
      <c r="H21" s="49">
        <v>32</v>
      </c>
      <c r="I21" s="49">
        <v>35</v>
      </c>
      <c r="J21" s="49">
        <v>44</v>
      </c>
      <c r="K21" s="49">
        <v>38</v>
      </c>
      <c r="L21" s="61">
        <v>39</v>
      </c>
      <c r="M21" s="61">
        <v>41</v>
      </c>
      <c r="N21" s="61">
        <v>37</v>
      </c>
      <c r="O21" s="61">
        <v>36</v>
      </c>
      <c r="P21" s="31"/>
    </row>
    <row r="22" spans="1:16" ht="16.5" customHeight="1" thickBot="1">
      <c r="A22" s="275"/>
      <c r="B22" s="281"/>
      <c r="C22" s="44" t="s">
        <v>39</v>
      </c>
      <c r="D22" s="49">
        <v>6971</v>
      </c>
      <c r="E22" s="49">
        <v>6626</v>
      </c>
      <c r="F22" s="49">
        <v>6885</v>
      </c>
      <c r="G22" s="49">
        <v>6202</v>
      </c>
      <c r="H22" s="49">
        <v>6006</v>
      </c>
      <c r="I22" s="49">
        <v>5081</v>
      </c>
      <c r="J22" s="49">
        <v>6067</v>
      </c>
      <c r="K22" s="49">
        <v>6542</v>
      </c>
      <c r="L22" s="61">
        <v>6916</v>
      </c>
      <c r="M22" s="61">
        <v>7825</v>
      </c>
      <c r="N22" s="61">
        <v>8309</v>
      </c>
      <c r="O22" s="61">
        <v>8932</v>
      </c>
      <c r="P22" s="31"/>
    </row>
    <row r="23" spans="1:16" ht="16.5" customHeight="1" thickBot="1">
      <c r="A23" s="275"/>
      <c r="B23" s="281"/>
      <c r="C23" s="44" t="s">
        <v>40</v>
      </c>
      <c r="D23" s="49">
        <v>4207</v>
      </c>
      <c r="E23" s="49">
        <v>4527</v>
      </c>
      <c r="F23" s="49">
        <v>4223</v>
      </c>
      <c r="G23" s="49">
        <v>3827</v>
      </c>
      <c r="H23" s="49">
        <v>5044</v>
      </c>
      <c r="I23" s="49">
        <v>4591</v>
      </c>
      <c r="J23" s="49">
        <v>4536</v>
      </c>
      <c r="K23" s="49">
        <v>4829</v>
      </c>
      <c r="L23" s="61">
        <v>5532</v>
      </c>
      <c r="M23" s="61">
        <v>6150</v>
      </c>
      <c r="N23" s="61">
        <v>7896</v>
      </c>
      <c r="O23" s="61">
        <v>6761</v>
      </c>
      <c r="P23" s="31"/>
    </row>
    <row r="24" spans="1:16" ht="16.5" customHeight="1" thickBot="1">
      <c r="A24" s="275"/>
      <c r="B24" s="281"/>
      <c r="C24" s="44" t="s">
        <v>41</v>
      </c>
      <c r="D24" s="49">
        <v>3015</v>
      </c>
      <c r="E24" s="49">
        <v>3015</v>
      </c>
      <c r="F24" s="49">
        <v>3015</v>
      </c>
      <c r="G24" s="49">
        <v>3015</v>
      </c>
      <c r="H24" s="49">
        <v>3015</v>
      </c>
      <c r="I24" s="49">
        <v>3015</v>
      </c>
      <c r="J24" s="49">
        <v>3015</v>
      </c>
      <c r="K24" s="49">
        <v>3015</v>
      </c>
      <c r="L24" s="49">
        <v>3015</v>
      </c>
      <c r="M24" s="49">
        <v>3015</v>
      </c>
      <c r="N24" s="49">
        <v>3015</v>
      </c>
      <c r="O24" s="49">
        <v>3015</v>
      </c>
      <c r="P24" s="31"/>
    </row>
    <row r="25" spans="1:16" ht="16.5" customHeight="1" thickBot="1">
      <c r="A25" s="275"/>
      <c r="B25" s="281"/>
      <c r="C25" s="44" t="s">
        <v>42</v>
      </c>
      <c r="D25" s="49">
        <v>678</v>
      </c>
      <c r="E25" s="49">
        <v>532</v>
      </c>
      <c r="F25" s="49">
        <v>543</v>
      </c>
      <c r="G25" s="49">
        <v>552</v>
      </c>
      <c r="H25" s="49">
        <v>560</v>
      </c>
      <c r="I25" s="49">
        <v>567</v>
      </c>
      <c r="J25" s="49">
        <v>573</v>
      </c>
      <c r="K25" s="49">
        <v>581</v>
      </c>
      <c r="L25" s="61">
        <v>589</v>
      </c>
      <c r="M25" s="61">
        <v>598</v>
      </c>
      <c r="N25" s="61">
        <v>602</v>
      </c>
      <c r="O25" s="61">
        <v>594</v>
      </c>
      <c r="P25" s="31"/>
    </row>
    <row r="26" spans="1:16" ht="16.5" customHeight="1" thickBot="1">
      <c r="A26" s="275"/>
      <c r="B26" s="281"/>
      <c r="C26" s="44" t="s">
        <v>43</v>
      </c>
      <c r="D26" s="49">
        <v>2658</v>
      </c>
      <c r="E26" s="49">
        <v>2646</v>
      </c>
      <c r="F26" s="49">
        <v>2635</v>
      </c>
      <c r="G26" s="49">
        <v>2624</v>
      </c>
      <c r="H26" s="49">
        <v>2608</v>
      </c>
      <c r="I26" s="49">
        <v>2597</v>
      </c>
      <c r="J26" s="49">
        <v>2585</v>
      </c>
      <c r="K26" s="49">
        <v>2570</v>
      </c>
      <c r="L26" s="61">
        <v>2558</v>
      </c>
      <c r="M26" s="61">
        <v>2546</v>
      </c>
      <c r="N26" s="61">
        <v>2532</v>
      </c>
      <c r="O26" s="61">
        <v>2520</v>
      </c>
      <c r="P26" s="31"/>
    </row>
    <row r="27" spans="1:16" ht="16.5" customHeight="1" thickBot="1">
      <c r="A27" s="275"/>
      <c r="B27" s="281"/>
      <c r="C27" s="44" t="s">
        <v>44</v>
      </c>
      <c r="D27" s="49">
        <v>2353</v>
      </c>
      <c r="E27" s="49">
        <v>2353</v>
      </c>
      <c r="F27" s="49">
        <v>2353</v>
      </c>
      <c r="G27" s="49">
        <v>2353</v>
      </c>
      <c r="H27" s="49">
        <v>2353</v>
      </c>
      <c r="I27" s="49">
        <v>2353</v>
      </c>
      <c r="J27" s="49">
        <v>2355</v>
      </c>
      <c r="K27" s="49">
        <v>2355</v>
      </c>
      <c r="L27" s="61">
        <v>2355</v>
      </c>
      <c r="M27" s="61">
        <v>2355</v>
      </c>
      <c r="N27" s="61">
        <v>2355</v>
      </c>
      <c r="O27" s="61">
        <v>3342</v>
      </c>
      <c r="P27" s="31"/>
    </row>
    <row r="28" spans="1:16" ht="16.5" customHeight="1" thickBot="1">
      <c r="A28" s="275"/>
      <c r="B28" s="281"/>
      <c r="C28" s="44" t="s">
        <v>45</v>
      </c>
      <c r="D28" s="49">
        <v>1335</v>
      </c>
      <c r="E28" s="49">
        <v>1560</v>
      </c>
      <c r="F28" s="49">
        <v>1677</v>
      </c>
      <c r="G28" s="49">
        <v>1721</v>
      </c>
      <c r="H28" s="49">
        <v>2202</v>
      </c>
      <c r="I28" s="49">
        <v>2495</v>
      </c>
      <c r="J28" s="49">
        <v>2726</v>
      </c>
      <c r="K28" s="49">
        <v>2928</v>
      </c>
      <c r="L28" s="61">
        <v>2738</v>
      </c>
      <c r="M28" s="61">
        <v>2636</v>
      </c>
      <c r="N28" s="61">
        <v>2892</v>
      </c>
      <c r="O28" s="61">
        <v>1149</v>
      </c>
      <c r="P28" s="31"/>
    </row>
    <row r="29" spans="1:16" ht="16.5" customHeight="1" thickBot="1">
      <c r="A29" s="276"/>
      <c r="B29" s="282"/>
      <c r="C29" s="44" t="s">
        <v>27</v>
      </c>
      <c r="D29" s="49">
        <v>63145</v>
      </c>
      <c r="E29" s="49">
        <v>64604</v>
      </c>
      <c r="F29" s="49">
        <v>66267</v>
      </c>
      <c r="G29" s="49">
        <v>67097</v>
      </c>
      <c r="H29" s="49">
        <v>70588</v>
      </c>
      <c r="I29" s="49">
        <v>71189</v>
      </c>
      <c r="J29" s="49">
        <v>72943</v>
      </c>
      <c r="K29" s="49">
        <v>74717</v>
      </c>
      <c r="L29" s="49">
        <v>75916</v>
      </c>
      <c r="M29" s="49">
        <v>78042</v>
      </c>
      <c r="N29" s="49">
        <v>81027</v>
      </c>
      <c r="O29" s="49">
        <v>81027</v>
      </c>
      <c r="P29" s="31"/>
    </row>
    <row r="30" spans="1:3" ht="13.5" customHeight="1">
      <c r="A30" s="3" t="s">
        <v>47</v>
      </c>
      <c r="C30" s="16"/>
    </row>
  </sheetData>
  <sheetProtection/>
  <mergeCells count="4">
    <mergeCell ref="D3:O3"/>
    <mergeCell ref="A5:A29"/>
    <mergeCell ref="B5:B17"/>
    <mergeCell ref="B18:B29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7109375" style="8" customWidth="1"/>
    <col min="3" max="3" width="28.28125" style="15" customWidth="1"/>
    <col min="4" max="5" width="9.00390625" style="3" customWidth="1"/>
    <col min="6" max="15" width="9.00390625" style="51" customWidth="1"/>
    <col min="16" max="16" width="6.7109375" style="51" customWidth="1"/>
    <col min="17" max="21" width="9.140625" style="51" customWidth="1"/>
    <col min="22" max="16384" width="9.140625" style="3" customWidth="1"/>
  </cols>
  <sheetData>
    <row r="1" spans="1:2" ht="19.5" customHeight="1">
      <c r="A1" s="4" t="s">
        <v>311</v>
      </c>
      <c r="B1" s="3"/>
    </row>
    <row r="2" spans="1:21" s="9" customFormat="1" ht="6.75" customHeight="1" thickBot="1">
      <c r="A2" s="12"/>
      <c r="B2" s="12"/>
      <c r="C2" s="2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9" customFormat="1" ht="13.5" customHeight="1" thickBot="1">
      <c r="A3" s="12"/>
      <c r="B3" s="12"/>
      <c r="C3" s="22"/>
      <c r="D3" s="273">
        <v>2009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0"/>
      <c r="Q3" s="52"/>
      <c r="R3" s="52"/>
      <c r="S3" s="52"/>
      <c r="T3" s="52"/>
      <c r="U3" s="52"/>
    </row>
    <row r="4" spans="1:21" s="9" customFormat="1" ht="13.5" customHeight="1" thickBot="1">
      <c r="A4" s="12"/>
      <c r="B4" s="12"/>
      <c r="C4" s="11"/>
      <c r="D4" s="207" t="s">
        <v>275</v>
      </c>
      <c r="E4" s="207" t="s">
        <v>276</v>
      </c>
      <c r="F4" s="207" t="s">
        <v>12</v>
      </c>
      <c r="G4" s="207" t="s">
        <v>13</v>
      </c>
      <c r="H4" s="207" t="s">
        <v>14</v>
      </c>
      <c r="I4" s="207" t="s">
        <v>15</v>
      </c>
      <c r="J4" s="207" t="s">
        <v>16</v>
      </c>
      <c r="K4" s="207" t="s">
        <v>277</v>
      </c>
      <c r="L4" s="207" t="s">
        <v>278</v>
      </c>
      <c r="M4" s="207" t="s">
        <v>279</v>
      </c>
      <c r="N4" s="207" t="s">
        <v>280</v>
      </c>
      <c r="O4" s="207" t="s">
        <v>281</v>
      </c>
      <c r="P4" s="14"/>
      <c r="Q4" s="52"/>
      <c r="R4" s="52"/>
      <c r="S4" s="52"/>
      <c r="T4" s="52"/>
      <c r="U4" s="52"/>
    </row>
    <row r="5" spans="1:16" ht="13.5" thickBot="1">
      <c r="A5" s="274" t="s">
        <v>285</v>
      </c>
      <c r="B5" s="280" t="s">
        <v>283</v>
      </c>
      <c r="C5" s="53" t="s">
        <v>48</v>
      </c>
      <c r="D5" s="46">
        <f>SUM(D6:D7)</f>
        <v>41110</v>
      </c>
      <c r="E5" s="46">
        <f aca="true" t="shared" si="0" ref="E5:O5">SUM(E6:E7)</f>
        <v>42526</v>
      </c>
      <c r="F5" s="46">
        <f t="shared" si="0"/>
        <v>43906</v>
      </c>
      <c r="G5" s="46">
        <f t="shared" si="0"/>
        <v>45324</v>
      </c>
      <c r="H5" s="46">
        <f t="shared" si="0"/>
        <v>47559</v>
      </c>
      <c r="I5" s="46">
        <f t="shared" si="0"/>
        <v>49166</v>
      </c>
      <c r="J5" s="46">
        <f t="shared" si="0"/>
        <v>49763</v>
      </c>
      <c r="K5" s="46">
        <f t="shared" si="0"/>
        <v>50616</v>
      </c>
      <c r="L5" s="46">
        <f t="shared" si="0"/>
        <v>50912</v>
      </c>
      <c r="M5" s="46">
        <f t="shared" si="0"/>
        <v>511739</v>
      </c>
      <c r="N5" s="46">
        <f t="shared" si="0"/>
        <v>52287</v>
      </c>
      <c r="O5" s="46">
        <f t="shared" si="0"/>
        <v>53575</v>
      </c>
      <c r="P5" s="29"/>
    </row>
    <row r="6" spans="1:16" ht="12.75">
      <c r="A6" s="275"/>
      <c r="B6" s="281"/>
      <c r="C6" s="124" t="s">
        <v>49</v>
      </c>
      <c r="D6" s="47">
        <v>321</v>
      </c>
      <c r="E6" s="47">
        <v>326</v>
      </c>
      <c r="F6" s="47">
        <v>348</v>
      </c>
      <c r="G6" s="47">
        <v>320</v>
      </c>
      <c r="H6" s="47">
        <v>380</v>
      </c>
      <c r="I6" s="47">
        <v>367</v>
      </c>
      <c r="J6" s="47">
        <v>368</v>
      </c>
      <c r="K6" s="47">
        <v>359</v>
      </c>
      <c r="L6" s="47">
        <v>351</v>
      </c>
      <c r="M6" s="47">
        <v>339</v>
      </c>
      <c r="N6" s="47">
        <v>372</v>
      </c>
      <c r="O6" s="47">
        <v>347</v>
      </c>
      <c r="P6" s="30"/>
    </row>
    <row r="7" spans="1:16" s="5" customFormat="1" ht="12.75" thickBot="1">
      <c r="A7" s="275"/>
      <c r="B7" s="281"/>
      <c r="C7" s="125" t="s">
        <v>50</v>
      </c>
      <c r="D7" s="48">
        <v>40789</v>
      </c>
      <c r="E7" s="48">
        <v>42200</v>
      </c>
      <c r="F7" s="48">
        <v>43558</v>
      </c>
      <c r="G7" s="48">
        <v>45004</v>
      </c>
      <c r="H7" s="48">
        <v>47179</v>
      </c>
      <c r="I7" s="48">
        <v>48799</v>
      </c>
      <c r="J7" s="48">
        <v>49395</v>
      </c>
      <c r="K7" s="48">
        <v>50257</v>
      </c>
      <c r="L7" s="48">
        <v>50561</v>
      </c>
      <c r="M7" s="48">
        <v>511400</v>
      </c>
      <c r="N7" s="48">
        <v>51915</v>
      </c>
      <c r="O7" s="48">
        <v>53228</v>
      </c>
      <c r="P7" s="29"/>
    </row>
    <row r="8" spans="1:16" s="23" customFormat="1" ht="11.25" thickBot="1">
      <c r="A8" s="275"/>
      <c r="B8" s="281"/>
      <c r="C8" s="54" t="s">
        <v>51</v>
      </c>
      <c r="D8" s="46">
        <f>SUM(D9:D10)</f>
        <v>31567</v>
      </c>
      <c r="E8" s="46">
        <f aca="true" t="shared" si="1" ref="E8:O8">SUM(E9:E10)</f>
        <v>31574</v>
      </c>
      <c r="F8" s="46">
        <f t="shared" si="1"/>
        <v>32342</v>
      </c>
      <c r="G8" s="46">
        <f t="shared" si="1"/>
        <v>32731</v>
      </c>
      <c r="H8" s="46">
        <f t="shared" si="1"/>
        <v>33334</v>
      </c>
      <c r="I8" s="46">
        <f t="shared" si="1"/>
        <v>33820</v>
      </c>
      <c r="J8" s="46">
        <f t="shared" si="1"/>
        <v>34116</v>
      </c>
      <c r="K8" s="46">
        <f t="shared" si="1"/>
        <v>34289</v>
      </c>
      <c r="L8" s="46">
        <f t="shared" si="1"/>
        <v>35285</v>
      </c>
      <c r="M8" s="46">
        <f t="shared" si="1"/>
        <v>35591</v>
      </c>
      <c r="N8" s="46">
        <f t="shared" si="1"/>
        <v>36579</v>
      </c>
      <c r="O8" s="46">
        <f t="shared" si="1"/>
        <v>36571</v>
      </c>
      <c r="P8" s="30"/>
    </row>
    <row r="9" spans="1:16" s="23" customFormat="1" ht="11.25">
      <c r="A9" s="275"/>
      <c r="B9" s="281"/>
      <c r="C9" s="124" t="s">
        <v>52</v>
      </c>
      <c r="D9" s="47">
        <v>5150</v>
      </c>
      <c r="E9" s="47">
        <v>5235</v>
      </c>
      <c r="F9" s="47">
        <v>5413</v>
      </c>
      <c r="G9" s="47">
        <v>5510</v>
      </c>
      <c r="H9" s="47">
        <v>5586</v>
      </c>
      <c r="I9" s="47">
        <v>5743</v>
      </c>
      <c r="J9" s="47">
        <v>5896</v>
      </c>
      <c r="K9" s="47">
        <v>6069</v>
      </c>
      <c r="L9" s="47">
        <v>6304</v>
      </c>
      <c r="M9" s="47">
        <v>6420</v>
      </c>
      <c r="N9" s="47">
        <v>6668</v>
      </c>
      <c r="O9" s="47">
        <v>6838</v>
      </c>
      <c r="P9" s="30"/>
    </row>
    <row r="10" spans="1:16" s="23" customFormat="1" ht="12" thickBot="1">
      <c r="A10" s="275"/>
      <c r="B10" s="281"/>
      <c r="C10" s="125" t="s">
        <v>53</v>
      </c>
      <c r="D10" s="48">
        <v>26417</v>
      </c>
      <c r="E10" s="48">
        <v>26339</v>
      </c>
      <c r="F10" s="48">
        <v>26929</v>
      </c>
      <c r="G10" s="48">
        <v>27221</v>
      </c>
      <c r="H10" s="48">
        <v>27748</v>
      </c>
      <c r="I10" s="48">
        <v>28077</v>
      </c>
      <c r="J10" s="48">
        <v>28220</v>
      </c>
      <c r="K10" s="48">
        <v>28220</v>
      </c>
      <c r="L10" s="48">
        <v>28981</v>
      </c>
      <c r="M10" s="48">
        <v>29171</v>
      </c>
      <c r="N10" s="48">
        <v>29911</v>
      </c>
      <c r="O10" s="48">
        <v>29733</v>
      </c>
      <c r="P10" s="29"/>
    </row>
    <row r="11" spans="1:16" s="23" customFormat="1" ht="11.25" thickBot="1">
      <c r="A11" s="275"/>
      <c r="B11" s="281"/>
      <c r="C11" s="53" t="s">
        <v>324</v>
      </c>
      <c r="D11" s="46">
        <f>SUM(D12:D14)</f>
        <v>37669</v>
      </c>
      <c r="E11" s="46">
        <f aca="true" t="shared" si="2" ref="E11:O11">SUM(E12:E14)</f>
        <v>38284</v>
      </c>
      <c r="F11" s="46">
        <f t="shared" si="2"/>
        <v>38766</v>
      </c>
      <c r="G11" s="46">
        <f t="shared" si="2"/>
        <v>38670</v>
      </c>
      <c r="H11" s="46">
        <f t="shared" si="2"/>
        <v>38473</v>
      </c>
      <c r="I11" s="46">
        <f t="shared" si="2"/>
        <v>38108</v>
      </c>
      <c r="J11" s="46">
        <f t="shared" si="2"/>
        <v>39585</v>
      </c>
      <c r="K11" s="46">
        <f t="shared" si="2"/>
        <v>40449</v>
      </c>
      <c r="L11" s="46">
        <f t="shared" si="2"/>
        <v>41263</v>
      </c>
      <c r="M11" s="46">
        <f t="shared" si="2"/>
        <v>42457</v>
      </c>
      <c r="N11" s="46">
        <f t="shared" si="2"/>
        <v>43417</v>
      </c>
      <c r="O11" s="46">
        <f t="shared" si="2"/>
        <v>43811</v>
      </c>
      <c r="P11" s="30"/>
    </row>
    <row r="12" spans="1:16" s="23" customFormat="1" ht="11.25">
      <c r="A12" s="275"/>
      <c r="B12" s="281"/>
      <c r="C12" s="109" t="s">
        <v>54</v>
      </c>
      <c r="D12" s="40">
        <v>21885</v>
      </c>
      <c r="E12" s="40">
        <v>22178</v>
      </c>
      <c r="F12" s="40">
        <v>22036</v>
      </c>
      <c r="G12" s="40">
        <v>21874</v>
      </c>
      <c r="H12" s="40">
        <v>21440</v>
      </c>
      <c r="I12" s="40">
        <v>20970</v>
      </c>
      <c r="J12" s="40">
        <v>21753</v>
      </c>
      <c r="K12" s="40">
        <v>22560</v>
      </c>
      <c r="L12" s="40">
        <v>23562</v>
      </c>
      <c r="M12" s="40">
        <v>24671</v>
      </c>
      <c r="N12" s="40">
        <v>25583</v>
      </c>
      <c r="O12" s="40">
        <v>26271</v>
      </c>
      <c r="P12" s="30"/>
    </row>
    <row r="13" spans="1:16" s="23" customFormat="1" ht="11.25">
      <c r="A13" s="275"/>
      <c r="B13" s="281"/>
      <c r="C13" s="110" t="s">
        <v>61</v>
      </c>
      <c r="D13" s="41">
        <v>15680</v>
      </c>
      <c r="E13" s="41">
        <v>16002</v>
      </c>
      <c r="F13" s="41">
        <v>16619</v>
      </c>
      <c r="G13" s="41">
        <v>16685</v>
      </c>
      <c r="H13" s="41">
        <v>16917</v>
      </c>
      <c r="I13" s="41">
        <v>17057</v>
      </c>
      <c r="J13" s="41">
        <v>17745</v>
      </c>
      <c r="K13" s="41">
        <v>17802</v>
      </c>
      <c r="L13" s="41">
        <v>17606</v>
      </c>
      <c r="M13" s="41">
        <v>17683</v>
      </c>
      <c r="N13" s="41">
        <v>17726</v>
      </c>
      <c r="O13" s="41">
        <v>17435</v>
      </c>
      <c r="P13" s="30"/>
    </row>
    <row r="14" spans="1:16" s="23" customFormat="1" ht="12" thickBot="1">
      <c r="A14" s="275"/>
      <c r="B14" s="281"/>
      <c r="C14" s="111" t="s">
        <v>62</v>
      </c>
      <c r="D14" s="42">
        <v>104</v>
      </c>
      <c r="E14" s="42">
        <v>104</v>
      </c>
      <c r="F14" s="42">
        <v>111</v>
      </c>
      <c r="G14" s="42">
        <v>111</v>
      </c>
      <c r="H14" s="42">
        <v>116</v>
      </c>
      <c r="I14" s="42">
        <v>81</v>
      </c>
      <c r="J14" s="42">
        <v>87</v>
      </c>
      <c r="K14" s="42">
        <v>87</v>
      </c>
      <c r="L14" s="42">
        <v>95</v>
      </c>
      <c r="M14" s="42">
        <v>103</v>
      </c>
      <c r="N14" s="42">
        <v>108</v>
      </c>
      <c r="O14" s="42">
        <v>105</v>
      </c>
      <c r="P14" s="29"/>
    </row>
    <row r="15" spans="1:16" s="23" customFormat="1" ht="11.25" thickBot="1">
      <c r="A15" s="275"/>
      <c r="B15" s="281"/>
      <c r="C15" s="54" t="s">
        <v>22</v>
      </c>
      <c r="D15" s="46">
        <f>SUM(D16:D18)</f>
        <v>26919</v>
      </c>
      <c r="E15" s="46">
        <f aca="true" t="shared" si="3" ref="E15:O15">SUM(E16:E18)</f>
        <v>26823</v>
      </c>
      <c r="F15" s="46">
        <f t="shared" si="3"/>
        <v>27976</v>
      </c>
      <c r="G15" s="46">
        <f t="shared" si="3"/>
        <v>28830</v>
      </c>
      <c r="H15" s="46">
        <f t="shared" si="3"/>
        <v>29227</v>
      </c>
      <c r="I15" s="46">
        <f t="shared" si="3"/>
        <v>30419</v>
      </c>
      <c r="J15" s="46">
        <f t="shared" si="3"/>
        <v>30675</v>
      </c>
      <c r="K15" s="46">
        <f t="shared" si="3"/>
        <v>31871</v>
      </c>
      <c r="L15" s="46">
        <f t="shared" si="3"/>
        <v>33409</v>
      </c>
      <c r="M15" s="46">
        <f t="shared" si="3"/>
        <v>33976</v>
      </c>
      <c r="N15" s="46">
        <f t="shared" si="3"/>
        <v>34256</v>
      </c>
      <c r="O15" s="46">
        <f t="shared" si="3"/>
        <v>35697</v>
      </c>
      <c r="P15" s="29"/>
    </row>
    <row r="16" spans="1:16" s="23" customFormat="1" ht="22.5">
      <c r="A16" s="275"/>
      <c r="B16" s="281"/>
      <c r="C16" s="124" t="s">
        <v>63</v>
      </c>
      <c r="D16" s="47">
        <v>6063</v>
      </c>
      <c r="E16" s="47">
        <v>6018</v>
      </c>
      <c r="F16" s="47">
        <v>6021</v>
      </c>
      <c r="G16" s="47">
        <v>6100</v>
      </c>
      <c r="H16" s="47">
        <v>5961</v>
      </c>
      <c r="I16" s="47">
        <v>5475</v>
      </c>
      <c r="J16" s="47">
        <v>6561</v>
      </c>
      <c r="K16" s="47">
        <v>6586</v>
      </c>
      <c r="L16" s="47">
        <v>6754</v>
      </c>
      <c r="M16" s="47">
        <v>6757</v>
      </c>
      <c r="N16" s="47">
        <v>6857</v>
      </c>
      <c r="O16" s="47">
        <v>6204</v>
      </c>
      <c r="P16" s="30"/>
    </row>
    <row r="17" spans="1:16" s="23" customFormat="1" ht="22.5">
      <c r="A17" s="275"/>
      <c r="B17" s="281"/>
      <c r="C17" s="126" t="s">
        <v>64</v>
      </c>
      <c r="D17" s="50">
        <v>15378</v>
      </c>
      <c r="E17" s="50">
        <v>15412</v>
      </c>
      <c r="F17" s="50">
        <v>16471</v>
      </c>
      <c r="G17" s="50">
        <v>17233</v>
      </c>
      <c r="H17" s="50">
        <v>17700</v>
      </c>
      <c r="I17" s="50">
        <v>19193</v>
      </c>
      <c r="J17" s="50">
        <v>18166</v>
      </c>
      <c r="K17" s="50">
        <v>19146</v>
      </c>
      <c r="L17" s="50">
        <v>19991</v>
      </c>
      <c r="M17" s="50">
        <v>20450</v>
      </c>
      <c r="N17" s="50">
        <v>20189</v>
      </c>
      <c r="O17" s="50">
        <v>22643</v>
      </c>
      <c r="P17" s="30"/>
    </row>
    <row r="18" spans="1:16" s="23" customFormat="1" ht="12" thickBot="1">
      <c r="A18" s="275"/>
      <c r="B18" s="281"/>
      <c r="C18" s="125" t="s">
        <v>65</v>
      </c>
      <c r="D18" s="48">
        <v>5478</v>
      </c>
      <c r="E18" s="48">
        <v>5393</v>
      </c>
      <c r="F18" s="48">
        <v>5484</v>
      </c>
      <c r="G18" s="48">
        <v>5497</v>
      </c>
      <c r="H18" s="48">
        <v>5566</v>
      </c>
      <c r="I18" s="48">
        <v>5751</v>
      </c>
      <c r="J18" s="48">
        <v>5948</v>
      </c>
      <c r="K18" s="48">
        <v>6139</v>
      </c>
      <c r="L18" s="48">
        <v>6664</v>
      </c>
      <c r="M18" s="48">
        <v>6769</v>
      </c>
      <c r="N18" s="48">
        <v>7210</v>
      </c>
      <c r="O18" s="48">
        <v>6850</v>
      </c>
      <c r="P18" s="30"/>
    </row>
    <row r="19" spans="1:16" s="23" customFormat="1" ht="11.25" thickBot="1">
      <c r="A19" s="275"/>
      <c r="B19" s="281"/>
      <c r="C19" s="54" t="s">
        <v>32</v>
      </c>
      <c r="D19" s="62">
        <v>3684</v>
      </c>
      <c r="E19" s="62">
        <v>3681</v>
      </c>
      <c r="F19" s="62">
        <v>4211</v>
      </c>
      <c r="G19" s="62">
        <v>4202</v>
      </c>
      <c r="H19" s="62">
        <v>4220</v>
      </c>
      <c r="I19" s="62">
        <v>4223</v>
      </c>
      <c r="J19" s="62">
        <v>4237</v>
      </c>
      <c r="K19" s="62">
        <v>4216</v>
      </c>
      <c r="L19" s="62">
        <v>4239</v>
      </c>
      <c r="M19" s="62">
        <v>4238</v>
      </c>
      <c r="N19" s="62">
        <v>4247</v>
      </c>
      <c r="O19" s="62">
        <v>3783</v>
      </c>
      <c r="P19" s="30"/>
    </row>
    <row r="20" spans="1:16" s="23" customFormat="1" ht="11.25" thickBot="1">
      <c r="A20" s="275"/>
      <c r="B20" s="281"/>
      <c r="C20" s="54" t="s">
        <v>66</v>
      </c>
      <c r="D20" s="62">
        <v>432</v>
      </c>
      <c r="E20" s="62">
        <v>485</v>
      </c>
      <c r="F20" s="62">
        <v>439</v>
      </c>
      <c r="G20" s="62">
        <v>433</v>
      </c>
      <c r="H20" s="62">
        <v>424</v>
      </c>
      <c r="I20" s="62">
        <v>469</v>
      </c>
      <c r="J20" s="62">
        <v>490</v>
      </c>
      <c r="K20" s="62">
        <v>425</v>
      </c>
      <c r="L20" s="62">
        <v>563</v>
      </c>
      <c r="M20" s="62">
        <v>449</v>
      </c>
      <c r="N20" s="62">
        <v>421</v>
      </c>
      <c r="O20" s="62">
        <v>303</v>
      </c>
      <c r="P20" s="29"/>
    </row>
    <row r="21" spans="1:16" ht="13.5" thickBot="1">
      <c r="A21" s="275"/>
      <c r="B21" s="282"/>
      <c r="C21" s="54" t="s">
        <v>34</v>
      </c>
      <c r="D21" s="62">
        <v>141382</v>
      </c>
      <c r="E21" s="62">
        <v>143373</v>
      </c>
      <c r="F21" s="62">
        <v>147640</v>
      </c>
      <c r="G21" s="62">
        <v>150189</v>
      </c>
      <c r="H21" s="62">
        <v>153239</v>
      </c>
      <c r="I21" s="62">
        <v>156207</v>
      </c>
      <c r="J21" s="62">
        <v>158867</v>
      </c>
      <c r="K21" s="62">
        <v>161866</v>
      </c>
      <c r="L21" s="62">
        <v>165671</v>
      </c>
      <c r="M21" s="62">
        <v>168190</v>
      </c>
      <c r="N21" s="62">
        <v>171207</v>
      </c>
      <c r="O21" s="62">
        <v>173740</v>
      </c>
      <c r="P21" s="55"/>
    </row>
    <row r="22" spans="1:16" ht="13.5" thickBot="1">
      <c r="A22" s="275"/>
      <c r="B22" s="283" t="s">
        <v>284</v>
      </c>
      <c r="C22" s="54" t="s">
        <v>67</v>
      </c>
      <c r="D22" s="49">
        <f>SUM(D23:D24)</f>
        <v>100009</v>
      </c>
      <c r="E22" s="49">
        <f aca="true" t="shared" si="4" ref="E22:O22">SUM(E23:E24)</f>
        <v>101209</v>
      </c>
      <c r="F22" s="49">
        <f t="shared" si="4"/>
        <v>102799</v>
      </c>
      <c r="G22" s="49">
        <f t="shared" si="4"/>
        <v>105068</v>
      </c>
      <c r="H22" s="49">
        <f t="shared" si="4"/>
        <v>106975</v>
      </c>
      <c r="I22" s="49">
        <f t="shared" si="4"/>
        <v>108500</v>
      </c>
      <c r="J22" s="49">
        <f t="shared" si="4"/>
        <v>110658</v>
      </c>
      <c r="K22" s="49">
        <f t="shared" si="4"/>
        <v>112239</v>
      </c>
      <c r="L22" s="49">
        <f t="shared" si="4"/>
        <v>114388</v>
      </c>
      <c r="M22" s="49">
        <f t="shared" si="4"/>
        <v>115884</v>
      </c>
      <c r="N22" s="49">
        <f t="shared" si="4"/>
        <v>117797</v>
      </c>
      <c r="O22" s="49">
        <f t="shared" si="4"/>
        <v>119384</v>
      </c>
      <c r="P22" s="30"/>
    </row>
    <row r="23" spans="1:16" ht="12.75">
      <c r="A23" s="275"/>
      <c r="B23" s="284"/>
      <c r="C23" s="124" t="s">
        <v>68</v>
      </c>
      <c r="D23" s="40">
        <v>35420</v>
      </c>
      <c r="E23" s="40">
        <v>36635</v>
      </c>
      <c r="F23" s="40">
        <v>37535</v>
      </c>
      <c r="G23" s="40">
        <v>38621</v>
      </c>
      <c r="H23" s="40">
        <v>39158</v>
      </c>
      <c r="I23" s="40">
        <v>40339</v>
      </c>
      <c r="J23" s="40">
        <v>41821</v>
      </c>
      <c r="K23" s="40">
        <v>43010</v>
      </c>
      <c r="L23" s="40">
        <v>43960</v>
      </c>
      <c r="M23" s="40">
        <v>45135</v>
      </c>
      <c r="N23" s="40">
        <v>46329</v>
      </c>
      <c r="O23" s="40">
        <v>47739</v>
      </c>
      <c r="P23" s="30"/>
    </row>
    <row r="24" spans="1:16" ht="13.5" thickBot="1">
      <c r="A24" s="275"/>
      <c r="B24" s="284"/>
      <c r="C24" s="125" t="s">
        <v>69</v>
      </c>
      <c r="D24" s="48">
        <v>64589</v>
      </c>
      <c r="E24" s="48">
        <v>64574</v>
      </c>
      <c r="F24" s="48">
        <v>65264</v>
      </c>
      <c r="G24" s="48">
        <v>66447</v>
      </c>
      <c r="H24" s="48">
        <v>67817</v>
      </c>
      <c r="I24" s="48">
        <v>68161</v>
      </c>
      <c r="J24" s="48">
        <v>68837</v>
      </c>
      <c r="K24" s="48">
        <v>69229</v>
      </c>
      <c r="L24" s="48">
        <v>70428</v>
      </c>
      <c r="M24" s="48">
        <v>70749</v>
      </c>
      <c r="N24" s="48">
        <v>71468</v>
      </c>
      <c r="O24" s="48">
        <v>71645</v>
      </c>
      <c r="P24" s="30"/>
    </row>
    <row r="25" spans="1:16" ht="13.5" thickBot="1">
      <c r="A25" s="275"/>
      <c r="B25" s="284"/>
      <c r="C25" s="54" t="s">
        <v>70</v>
      </c>
      <c r="D25" s="46">
        <f>SUM(D26:D28)</f>
        <v>1421</v>
      </c>
      <c r="E25" s="46">
        <f aca="true" t="shared" si="5" ref="E25:O25">SUM(E26:E28)</f>
        <v>1394</v>
      </c>
      <c r="F25" s="46">
        <f t="shared" si="5"/>
        <v>1429</v>
      </c>
      <c r="G25" s="46">
        <f t="shared" si="5"/>
        <v>1463</v>
      </c>
      <c r="H25" s="46">
        <f t="shared" si="5"/>
        <v>1471</v>
      </c>
      <c r="I25" s="46">
        <f t="shared" si="5"/>
        <v>1478</v>
      </c>
      <c r="J25" s="46">
        <f t="shared" si="5"/>
        <v>1269</v>
      </c>
      <c r="K25" s="46">
        <f t="shared" si="5"/>
        <v>1410</v>
      </c>
      <c r="L25" s="46">
        <f t="shared" si="5"/>
        <v>1475</v>
      </c>
      <c r="M25" s="46">
        <f t="shared" si="5"/>
        <v>1449</v>
      </c>
      <c r="N25" s="46">
        <f t="shared" si="5"/>
        <v>1414</v>
      </c>
      <c r="O25" s="46">
        <f t="shared" si="5"/>
        <v>1590</v>
      </c>
      <c r="P25" s="29"/>
    </row>
    <row r="26" spans="1:16" ht="12.75">
      <c r="A26" s="275"/>
      <c r="B26" s="284"/>
      <c r="C26" s="124" t="s">
        <v>58</v>
      </c>
      <c r="D26" s="47">
        <v>166</v>
      </c>
      <c r="E26" s="47">
        <v>168</v>
      </c>
      <c r="F26" s="47">
        <v>169</v>
      </c>
      <c r="G26" s="47">
        <v>161</v>
      </c>
      <c r="H26" s="47">
        <v>145</v>
      </c>
      <c r="I26" s="47">
        <v>156</v>
      </c>
      <c r="J26" s="47">
        <v>163</v>
      </c>
      <c r="K26" s="47">
        <v>180</v>
      </c>
      <c r="L26" s="47">
        <v>178</v>
      </c>
      <c r="M26" s="47">
        <v>146</v>
      </c>
      <c r="N26" s="47">
        <v>170</v>
      </c>
      <c r="O26" s="47">
        <v>177</v>
      </c>
      <c r="P26" s="29"/>
    </row>
    <row r="27" spans="1:16" ht="12.75">
      <c r="A27" s="275"/>
      <c r="B27" s="284"/>
      <c r="C27" s="126" t="s">
        <v>59</v>
      </c>
      <c r="D27" s="50">
        <v>561</v>
      </c>
      <c r="E27" s="50">
        <v>546</v>
      </c>
      <c r="F27" s="50">
        <v>569</v>
      </c>
      <c r="G27" s="50">
        <v>562</v>
      </c>
      <c r="H27" s="50">
        <v>587</v>
      </c>
      <c r="I27" s="50">
        <v>586</v>
      </c>
      <c r="J27" s="50">
        <v>509</v>
      </c>
      <c r="K27" s="50">
        <v>598</v>
      </c>
      <c r="L27" s="50">
        <v>630</v>
      </c>
      <c r="M27" s="50">
        <v>617</v>
      </c>
      <c r="N27" s="50">
        <v>497</v>
      </c>
      <c r="O27" s="50">
        <v>610</v>
      </c>
      <c r="P27" s="29"/>
    </row>
    <row r="28" spans="1:16" ht="13.5" thickBot="1">
      <c r="A28" s="275"/>
      <c r="B28" s="284"/>
      <c r="C28" s="125" t="s">
        <v>60</v>
      </c>
      <c r="D28" s="48">
        <v>694</v>
      </c>
      <c r="E28" s="48">
        <v>680</v>
      </c>
      <c r="F28" s="48">
        <v>691</v>
      </c>
      <c r="G28" s="48">
        <v>740</v>
      </c>
      <c r="H28" s="48">
        <v>739</v>
      </c>
      <c r="I28" s="48">
        <v>736</v>
      </c>
      <c r="J28" s="48">
        <v>597</v>
      </c>
      <c r="K28" s="48">
        <v>632</v>
      </c>
      <c r="L28" s="48">
        <v>667</v>
      </c>
      <c r="M28" s="48">
        <v>686</v>
      </c>
      <c r="N28" s="48">
        <v>747</v>
      </c>
      <c r="O28" s="48">
        <v>803</v>
      </c>
      <c r="P28" s="29"/>
    </row>
    <row r="29" spans="1:16" ht="13.5" thickBot="1">
      <c r="A29" s="275"/>
      <c r="B29" s="284"/>
      <c r="C29" s="54" t="s">
        <v>42</v>
      </c>
      <c r="D29" s="46">
        <f>SUM(D30:D31)</f>
        <v>22363</v>
      </c>
      <c r="E29" s="46">
        <f aca="true" t="shared" si="6" ref="E29:O29">SUM(E30:E31)</f>
        <v>22937</v>
      </c>
      <c r="F29" s="46">
        <f t="shared" si="6"/>
        <v>25226</v>
      </c>
      <c r="G29" s="46">
        <f t="shared" si="6"/>
        <v>25759</v>
      </c>
      <c r="H29" s="46">
        <f t="shared" si="6"/>
        <v>26584</v>
      </c>
      <c r="I29" s="46">
        <f t="shared" si="6"/>
        <v>27716</v>
      </c>
      <c r="J29" s="46">
        <f t="shared" si="6"/>
        <v>28204</v>
      </c>
      <c r="K29" s="46">
        <f t="shared" si="6"/>
        <v>29017</v>
      </c>
      <c r="L29" s="46">
        <f t="shared" si="6"/>
        <v>30335</v>
      </c>
      <c r="M29" s="46">
        <f t="shared" si="6"/>
        <v>30469</v>
      </c>
      <c r="N29" s="46">
        <f t="shared" si="6"/>
        <v>31347</v>
      </c>
      <c r="O29" s="46">
        <f t="shared" si="6"/>
        <v>31919</v>
      </c>
      <c r="P29" s="29"/>
    </row>
    <row r="30" spans="1:16" ht="12.75">
      <c r="A30" s="275"/>
      <c r="B30" s="284"/>
      <c r="C30" s="124" t="s">
        <v>57</v>
      </c>
      <c r="D30" s="40">
        <v>17181</v>
      </c>
      <c r="E30" s="40">
        <v>17697</v>
      </c>
      <c r="F30" s="40">
        <v>18558</v>
      </c>
      <c r="G30" s="40">
        <v>19489</v>
      </c>
      <c r="H30" s="40">
        <v>20188</v>
      </c>
      <c r="I30" s="40">
        <v>20812</v>
      </c>
      <c r="J30" s="40">
        <v>21529</v>
      </c>
      <c r="K30" s="40">
        <v>22388</v>
      </c>
      <c r="L30" s="40">
        <v>23089</v>
      </c>
      <c r="M30" s="40">
        <v>23473</v>
      </c>
      <c r="N30" s="40">
        <v>24003</v>
      </c>
      <c r="O30" s="40">
        <v>24984</v>
      </c>
      <c r="P30" s="30"/>
    </row>
    <row r="31" spans="1:16" ht="13.5" thickBot="1">
      <c r="A31" s="275"/>
      <c r="B31" s="284"/>
      <c r="C31" s="125" t="s">
        <v>56</v>
      </c>
      <c r="D31" s="48">
        <v>5182</v>
      </c>
      <c r="E31" s="48">
        <v>5240</v>
      </c>
      <c r="F31" s="48">
        <v>6668</v>
      </c>
      <c r="G31" s="48">
        <v>6270</v>
      </c>
      <c r="H31" s="48">
        <v>6396</v>
      </c>
      <c r="I31" s="48">
        <v>6904</v>
      </c>
      <c r="J31" s="48">
        <v>6675</v>
      </c>
      <c r="K31" s="48">
        <v>6629</v>
      </c>
      <c r="L31" s="48">
        <v>7246</v>
      </c>
      <c r="M31" s="48">
        <v>6996</v>
      </c>
      <c r="N31" s="48">
        <v>7344</v>
      </c>
      <c r="O31" s="48">
        <v>6935</v>
      </c>
      <c r="P31" s="30"/>
    </row>
    <row r="32" spans="1:16" ht="13.5" thickBot="1">
      <c r="A32" s="275"/>
      <c r="B32" s="284"/>
      <c r="C32" s="54" t="s">
        <v>55</v>
      </c>
      <c r="D32" s="49">
        <v>96</v>
      </c>
      <c r="E32" s="49">
        <v>98</v>
      </c>
      <c r="F32" s="49">
        <v>100</v>
      </c>
      <c r="G32" s="49">
        <v>102</v>
      </c>
      <c r="H32" s="49">
        <v>97</v>
      </c>
      <c r="I32" s="49">
        <v>99</v>
      </c>
      <c r="J32" s="49">
        <v>99</v>
      </c>
      <c r="K32" s="49">
        <v>106</v>
      </c>
      <c r="L32" s="49">
        <v>102</v>
      </c>
      <c r="M32" s="49">
        <v>115</v>
      </c>
      <c r="N32" s="49">
        <v>111</v>
      </c>
      <c r="O32" s="49">
        <v>143</v>
      </c>
      <c r="P32" s="30"/>
    </row>
    <row r="33" spans="1:16" ht="13.5" thickBot="1">
      <c r="A33" s="275"/>
      <c r="B33" s="284"/>
      <c r="C33" s="54" t="s">
        <v>44</v>
      </c>
      <c r="D33" s="46">
        <f>SUM(D34:D35)</f>
        <v>10810</v>
      </c>
      <c r="E33" s="46">
        <f aca="true" t="shared" si="7" ref="E33:O33">SUM(E34:E35)</f>
        <v>10830</v>
      </c>
      <c r="F33" s="46">
        <f t="shared" si="7"/>
        <v>10768</v>
      </c>
      <c r="G33" s="46">
        <f t="shared" si="7"/>
        <v>11070</v>
      </c>
      <c r="H33" s="46">
        <f t="shared" si="7"/>
        <v>11070</v>
      </c>
      <c r="I33" s="46">
        <f t="shared" si="7"/>
        <v>11323</v>
      </c>
      <c r="J33" s="46">
        <f t="shared" si="7"/>
        <v>11356</v>
      </c>
      <c r="K33" s="46">
        <f t="shared" si="7"/>
        <v>11348</v>
      </c>
      <c r="L33" s="46">
        <f t="shared" si="7"/>
        <v>11430</v>
      </c>
      <c r="M33" s="46">
        <f t="shared" si="7"/>
        <v>11643</v>
      </c>
      <c r="N33" s="46">
        <f t="shared" si="7"/>
        <v>11799</v>
      </c>
      <c r="O33" s="46">
        <f t="shared" si="7"/>
        <v>11977</v>
      </c>
      <c r="P33" s="29"/>
    </row>
    <row r="34" spans="1:16" ht="12.75">
      <c r="A34" s="275"/>
      <c r="B34" s="284"/>
      <c r="C34" s="124" t="s">
        <v>18</v>
      </c>
      <c r="D34" s="47">
        <v>10252</v>
      </c>
      <c r="E34" s="47">
        <v>10272</v>
      </c>
      <c r="F34" s="47">
        <v>10210</v>
      </c>
      <c r="G34" s="47">
        <v>10372</v>
      </c>
      <c r="H34" s="47">
        <v>10303</v>
      </c>
      <c r="I34" s="47">
        <v>10496</v>
      </c>
      <c r="J34" s="47">
        <v>10581</v>
      </c>
      <c r="K34" s="47">
        <v>10577</v>
      </c>
      <c r="L34" s="47">
        <v>10549</v>
      </c>
      <c r="M34" s="47">
        <v>10845</v>
      </c>
      <c r="N34" s="47">
        <v>11004</v>
      </c>
      <c r="O34" s="47">
        <v>11294</v>
      </c>
      <c r="P34" s="55"/>
    </row>
    <row r="35" spans="1:16" ht="13.5" thickBot="1">
      <c r="A35" s="275"/>
      <c r="B35" s="284"/>
      <c r="C35" s="125" t="s">
        <v>19</v>
      </c>
      <c r="D35" s="48">
        <v>558</v>
      </c>
      <c r="E35" s="48">
        <v>558</v>
      </c>
      <c r="F35" s="48">
        <v>558</v>
      </c>
      <c r="G35" s="48">
        <v>698</v>
      </c>
      <c r="H35" s="48">
        <v>767</v>
      </c>
      <c r="I35" s="48">
        <v>827</v>
      </c>
      <c r="J35" s="48">
        <v>775</v>
      </c>
      <c r="K35" s="48">
        <v>771</v>
      </c>
      <c r="L35" s="48">
        <v>881</v>
      </c>
      <c r="M35" s="48">
        <v>798</v>
      </c>
      <c r="N35" s="48">
        <v>795</v>
      </c>
      <c r="O35" s="48">
        <v>683</v>
      </c>
      <c r="P35" s="30"/>
    </row>
    <row r="36" spans="1:16" ht="13.5" thickBot="1">
      <c r="A36" s="275"/>
      <c r="B36" s="284"/>
      <c r="C36" s="54" t="s">
        <v>45</v>
      </c>
      <c r="D36" s="49">
        <v>6684</v>
      </c>
      <c r="E36" s="49">
        <v>6905</v>
      </c>
      <c r="F36" s="49">
        <v>7317</v>
      </c>
      <c r="G36" s="49">
        <v>6727</v>
      </c>
      <c r="H36" s="49">
        <v>7044</v>
      </c>
      <c r="I36" s="49">
        <v>7093</v>
      </c>
      <c r="J36" s="49">
        <v>7281</v>
      </c>
      <c r="K36" s="49">
        <v>7748</v>
      </c>
      <c r="L36" s="49">
        <v>7940</v>
      </c>
      <c r="M36" s="49">
        <v>8630</v>
      </c>
      <c r="N36" s="49">
        <v>8738</v>
      </c>
      <c r="O36" s="49">
        <v>8728</v>
      </c>
      <c r="P36" s="29"/>
    </row>
    <row r="37" spans="1:16" ht="13.5" thickBot="1">
      <c r="A37" s="276"/>
      <c r="B37" s="285"/>
      <c r="C37" s="54" t="s">
        <v>27</v>
      </c>
      <c r="D37" s="62">
        <v>141382</v>
      </c>
      <c r="E37" s="62">
        <v>143373</v>
      </c>
      <c r="F37" s="62">
        <v>147640</v>
      </c>
      <c r="G37" s="62">
        <v>150189</v>
      </c>
      <c r="H37" s="62">
        <v>153239</v>
      </c>
      <c r="I37" s="62">
        <v>156207</v>
      </c>
      <c r="J37" s="62">
        <v>158867</v>
      </c>
      <c r="K37" s="62">
        <v>161866</v>
      </c>
      <c r="L37" s="62">
        <v>165671</v>
      </c>
      <c r="M37" s="62">
        <v>168190</v>
      </c>
      <c r="N37" s="62">
        <v>171207</v>
      </c>
      <c r="O37" s="62">
        <v>173740</v>
      </c>
      <c r="P37" s="30"/>
    </row>
    <row r="38" spans="1:21" ht="13.5" customHeight="1">
      <c r="A38" s="3" t="s">
        <v>47</v>
      </c>
      <c r="B38" s="5"/>
      <c r="C38" s="1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ht="12.75">
      <c r="P39" s="29"/>
    </row>
  </sheetData>
  <sheetProtection/>
  <mergeCells count="4">
    <mergeCell ref="D3:O3"/>
    <mergeCell ref="A5:A37"/>
    <mergeCell ref="B5:B21"/>
    <mergeCell ref="B22:B3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U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2.57421875" style="15" customWidth="1"/>
    <col min="3" max="14" width="8.140625" style="51" customWidth="1"/>
    <col min="15" max="20" width="9.140625" style="51" customWidth="1"/>
    <col min="21" max="16384" width="9.140625" style="3" customWidth="1"/>
  </cols>
  <sheetData>
    <row r="1" ht="18.75">
      <c r="A1" s="4" t="s">
        <v>286</v>
      </c>
    </row>
    <row r="2" spans="1:22" s="9" customFormat="1" ht="6.75" customHeight="1" thickBot="1">
      <c r="A2" s="12"/>
      <c r="B2" s="12"/>
      <c r="C2" s="2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9" customFormat="1" ht="13.5" customHeight="1" thickBot="1">
      <c r="A3" s="12"/>
      <c r="B3" s="12"/>
      <c r="C3" s="273">
        <v>2009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P3" s="20"/>
      <c r="Q3" s="52"/>
      <c r="R3" s="52"/>
      <c r="S3" s="52"/>
      <c r="T3" s="52"/>
      <c r="U3" s="52"/>
      <c r="V3" s="52"/>
    </row>
    <row r="4" spans="1:22" s="9" customFormat="1" ht="13.5" customHeight="1" thickBot="1">
      <c r="A4" s="12"/>
      <c r="B4" s="12"/>
      <c r="C4" s="207" t="s">
        <v>275</v>
      </c>
      <c r="D4" s="207" t="s">
        <v>276</v>
      </c>
      <c r="E4" s="207" t="s">
        <v>12</v>
      </c>
      <c r="F4" s="207" t="s">
        <v>13</v>
      </c>
      <c r="G4" s="207" t="s">
        <v>14</v>
      </c>
      <c r="H4" s="207" t="s">
        <v>15</v>
      </c>
      <c r="I4" s="207" t="s">
        <v>16</v>
      </c>
      <c r="J4" s="207" t="s">
        <v>277</v>
      </c>
      <c r="K4" s="207" t="s">
        <v>278</v>
      </c>
      <c r="L4" s="207" t="s">
        <v>279</v>
      </c>
      <c r="M4" s="207" t="s">
        <v>280</v>
      </c>
      <c r="N4" s="207" t="s">
        <v>281</v>
      </c>
      <c r="P4" s="14"/>
      <c r="Q4" s="52"/>
      <c r="R4" s="52"/>
      <c r="S4" s="52"/>
      <c r="T4" s="52"/>
      <c r="U4" s="52"/>
      <c r="V4" s="52"/>
    </row>
    <row r="5" spans="1:14" ht="16.5" customHeight="1" thickBot="1">
      <c r="A5" s="286" t="s">
        <v>325</v>
      </c>
      <c r="B5" s="64" t="s">
        <v>72</v>
      </c>
      <c r="C5" s="62">
        <f>SUM(C6:C7)</f>
        <v>4106</v>
      </c>
      <c r="D5" s="62">
        <f aca="true" t="shared" si="0" ref="D5:N5">SUM(D6:D7)</f>
        <v>4310</v>
      </c>
      <c r="E5" s="62">
        <f t="shared" si="0"/>
        <v>4189</v>
      </c>
      <c r="F5" s="62">
        <f t="shared" si="0"/>
        <v>4385</v>
      </c>
      <c r="G5" s="62">
        <f t="shared" si="0"/>
        <v>4428</v>
      </c>
      <c r="H5" s="62">
        <f t="shared" si="0"/>
        <v>4649</v>
      </c>
      <c r="I5" s="62">
        <f t="shared" si="0"/>
        <v>4770</v>
      </c>
      <c r="J5" s="62">
        <f t="shared" si="0"/>
        <v>4737</v>
      </c>
      <c r="K5" s="62">
        <f t="shared" si="0"/>
        <v>4739</v>
      </c>
      <c r="L5" s="62">
        <f t="shared" si="0"/>
        <v>4714</v>
      </c>
      <c r="M5" s="62">
        <f t="shared" si="0"/>
        <v>4843</v>
      </c>
      <c r="N5" s="62">
        <f t="shared" si="0"/>
        <v>4840</v>
      </c>
    </row>
    <row r="6" spans="1:14" ht="16.5" customHeight="1">
      <c r="A6" s="287"/>
      <c r="B6" s="127" t="s">
        <v>73</v>
      </c>
      <c r="C6" s="40">
        <v>2022</v>
      </c>
      <c r="D6" s="40">
        <v>2040</v>
      </c>
      <c r="E6" s="40">
        <v>2080</v>
      </c>
      <c r="F6" s="40">
        <v>2169</v>
      </c>
      <c r="G6" s="40">
        <v>2173</v>
      </c>
      <c r="H6" s="40">
        <v>2316</v>
      </c>
      <c r="I6" s="40">
        <v>2306</v>
      </c>
      <c r="J6" s="40">
        <v>2290</v>
      </c>
      <c r="K6" s="40">
        <v>2336</v>
      </c>
      <c r="L6" s="40">
        <v>2272</v>
      </c>
      <c r="M6" s="40">
        <v>2351</v>
      </c>
      <c r="N6" s="40">
        <v>2383</v>
      </c>
    </row>
    <row r="7" spans="1:14" ht="16.5" customHeight="1" thickBot="1">
      <c r="A7" s="287"/>
      <c r="B7" s="128" t="s">
        <v>74</v>
      </c>
      <c r="C7" s="42">
        <v>2084</v>
      </c>
      <c r="D7" s="42">
        <v>2270</v>
      </c>
      <c r="E7" s="42">
        <v>2109</v>
      </c>
      <c r="F7" s="42">
        <v>2216</v>
      </c>
      <c r="G7" s="42">
        <v>2255</v>
      </c>
      <c r="H7" s="42">
        <v>2333</v>
      </c>
      <c r="I7" s="42">
        <v>2464</v>
      </c>
      <c r="J7" s="42">
        <v>2447</v>
      </c>
      <c r="K7" s="42">
        <v>2403</v>
      </c>
      <c r="L7" s="42">
        <v>2442</v>
      </c>
      <c r="M7" s="42">
        <v>2492</v>
      </c>
      <c r="N7" s="42">
        <v>2457</v>
      </c>
    </row>
    <row r="8" spans="1:14" ht="16.5" customHeight="1" thickBot="1">
      <c r="A8" s="287"/>
      <c r="B8" s="64" t="s">
        <v>75</v>
      </c>
      <c r="C8" s="62">
        <f>SUM(C9:C10)</f>
        <v>99259</v>
      </c>
      <c r="D8" s="62">
        <f aca="true" t="shared" si="1" ref="D8:N8">SUM(D9:D10)</f>
        <v>100244</v>
      </c>
      <c r="E8" s="62">
        <f t="shared" si="1"/>
        <v>102035</v>
      </c>
      <c r="F8" s="62">
        <f t="shared" si="1"/>
        <v>104491</v>
      </c>
      <c r="G8" s="62">
        <f t="shared" si="1"/>
        <v>106414</v>
      </c>
      <c r="H8" s="62">
        <f t="shared" si="1"/>
        <v>107854</v>
      </c>
      <c r="I8" s="62">
        <f t="shared" si="1"/>
        <v>109978</v>
      </c>
      <c r="J8" s="62">
        <f t="shared" si="1"/>
        <v>111591</v>
      </c>
      <c r="K8" s="62">
        <f t="shared" si="1"/>
        <v>113857</v>
      </c>
      <c r="L8" s="62">
        <f t="shared" si="1"/>
        <v>115434</v>
      </c>
      <c r="M8" s="62">
        <f t="shared" si="1"/>
        <v>117312</v>
      </c>
      <c r="N8" s="62">
        <f t="shared" si="1"/>
        <v>118879</v>
      </c>
    </row>
    <row r="9" spans="1:14" ht="16.5" customHeight="1">
      <c r="A9" s="287"/>
      <c r="B9" s="127" t="s">
        <v>76</v>
      </c>
      <c r="C9" s="40">
        <v>34202</v>
      </c>
      <c r="D9" s="40">
        <v>35232</v>
      </c>
      <c r="E9" s="40">
        <v>36298</v>
      </c>
      <c r="F9" s="40">
        <v>37477</v>
      </c>
      <c r="G9" s="40">
        <v>38015</v>
      </c>
      <c r="H9" s="40">
        <v>39177</v>
      </c>
      <c r="I9" s="40">
        <v>40616</v>
      </c>
      <c r="J9" s="40">
        <v>41863</v>
      </c>
      <c r="K9" s="40">
        <v>42846</v>
      </c>
      <c r="L9" s="40">
        <v>44065</v>
      </c>
      <c r="M9" s="40">
        <v>45194</v>
      </c>
      <c r="N9" s="40">
        <v>46650</v>
      </c>
    </row>
    <row r="10" spans="1:14" ht="16.5" customHeight="1" thickBot="1">
      <c r="A10" s="287"/>
      <c r="B10" s="128" t="s">
        <v>77</v>
      </c>
      <c r="C10" s="42">
        <v>65057</v>
      </c>
      <c r="D10" s="42">
        <v>65012</v>
      </c>
      <c r="E10" s="42">
        <v>65737</v>
      </c>
      <c r="F10" s="42">
        <v>67014</v>
      </c>
      <c r="G10" s="42">
        <v>68399</v>
      </c>
      <c r="H10" s="42">
        <v>68677</v>
      </c>
      <c r="I10" s="42">
        <v>69362</v>
      </c>
      <c r="J10" s="42">
        <v>69728</v>
      </c>
      <c r="K10" s="42">
        <v>71011</v>
      </c>
      <c r="L10" s="42">
        <v>71369</v>
      </c>
      <c r="M10" s="42">
        <v>72118</v>
      </c>
      <c r="N10" s="42">
        <v>72229</v>
      </c>
    </row>
    <row r="11" spans="1:14" ht="16.5" customHeight="1" thickBot="1">
      <c r="A11" s="287"/>
      <c r="B11" s="64" t="s">
        <v>55</v>
      </c>
      <c r="C11" s="62">
        <v>82</v>
      </c>
      <c r="D11" s="62">
        <v>83</v>
      </c>
      <c r="E11" s="62">
        <v>83</v>
      </c>
      <c r="F11" s="62">
        <v>83</v>
      </c>
      <c r="G11" s="62">
        <v>83</v>
      </c>
      <c r="H11" s="62">
        <v>84</v>
      </c>
      <c r="I11" s="62">
        <v>84</v>
      </c>
      <c r="J11" s="62">
        <v>88</v>
      </c>
      <c r="K11" s="62">
        <v>83</v>
      </c>
      <c r="L11" s="62">
        <v>9</v>
      </c>
      <c r="M11" s="62">
        <v>12</v>
      </c>
      <c r="N11" s="62">
        <v>13</v>
      </c>
    </row>
    <row r="12" spans="1:14" ht="16.5" customHeight="1" thickBot="1">
      <c r="A12" s="287"/>
      <c r="B12" s="64" t="s">
        <v>78</v>
      </c>
      <c r="C12" s="62">
        <v>5961</v>
      </c>
      <c r="D12" s="62">
        <v>6049</v>
      </c>
      <c r="E12" s="62">
        <v>6157</v>
      </c>
      <c r="F12" s="62">
        <v>6209</v>
      </c>
      <c r="G12" s="62">
        <v>6280</v>
      </c>
      <c r="H12" s="62">
        <v>6376</v>
      </c>
      <c r="I12" s="62">
        <v>6746</v>
      </c>
      <c r="J12" s="62">
        <v>6809</v>
      </c>
      <c r="K12" s="62">
        <v>6999</v>
      </c>
      <c r="L12" s="62">
        <v>7046</v>
      </c>
      <c r="M12" s="62">
        <v>7175</v>
      </c>
      <c r="N12" s="62">
        <v>7353</v>
      </c>
    </row>
    <row r="13" spans="1:14" ht="16.5" customHeight="1" thickBot="1">
      <c r="A13" s="287"/>
      <c r="B13" s="64" t="s">
        <v>79</v>
      </c>
      <c r="C13" s="62">
        <v>4106</v>
      </c>
      <c r="D13" s="62">
        <v>4309</v>
      </c>
      <c r="E13" s="62">
        <v>4189</v>
      </c>
      <c r="F13" s="62">
        <v>4385</v>
      </c>
      <c r="G13" s="62">
        <v>4428</v>
      </c>
      <c r="H13" s="62">
        <v>4649</v>
      </c>
      <c r="I13" s="62">
        <v>4770</v>
      </c>
      <c r="J13" s="62">
        <v>4737</v>
      </c>
      <c r="K13" s="62">
        <v>4739</v>
      </c>
      <c r="L13" s="62">
        <v>4714</v>
      </c>
      <c r="M13" s="62">
        <v>4842</v>
      </c>
      <c r="N13" s="62">
        <v>4840</v>
      </c>
    </row>
    <row r="14" spans="1:14" ht="16.5" customHeight="1" thickBot="1">
      <c r="A14" s="287"/>
      <c r="B14" s="64" t="s">
        <v>80</v>
      </c>
      <c r="C14" s="62">
        <v>38308</v>
      </c>
      <c r="D14" s="62">
        <v>39542</v>
      </c>
      <c r="E14" s="62">
        <v>40487</v>
      </c>
      <c r="F14" s="62">
        <v>41862</v>
      </c>
      <c r="G14" s="62">
        <v>42443</v>
      </c>
      <c r="H14" s="62">
        <v>43826</v>
      </c>
      <c r="I14" s="62">
        <v>45386</v>
      </c>
      <c r="J14" s="62">
        <v>46600</v>
      </c>
      <c r="K14" s="62">
        <v>47585</v>
      </c>
      <c r="L14" s="62">
        <v>48779</v>
      </c>
      <c r="M14" s="62">
        <v>50036</v>
      </c>
      <c r="N14" s="62">
        <v>51489</v>
      </c>
    </row>
    <row r="15" spans="1:14" ht="16.5" customHeight="1" thickBot="1">
      <c r="A15" s="287"/>
      <c r="B15" s="64" t="s">
        <v>81</v>
      </c>
      <c r="C15" s="62">
        <v>103447</v>
      </c>
      <c r="D15" s="62">
        <v>104636</v>
      </c>
      <c r="E15" s="62">
        <v>106308</v>
      </c>
      <c r="F15" s="62">
        <v>108959</v>
      </c>
      <c r="G15" s="62">
        <v>110925</v>
      </c>
      <c r="H15" s="62">
        <v>112587</v>
      </c>
      <c r="I15" s="62">
        <v>114832</v>
      </c>
      <c r="J15" s="62">
        <v>116416</v>
      </c>
      <c r="K15" s="62">
        <v>118679</v>
      </c>
      <c r="L15" s="62">
        <v>120157</v>
      </c>
      <c r="M15" s="62">
        <v>122166</v>
      </c>
      <c r="N15" s="62">
        <v>123732</v>
      </c>
    </row>
    <row r="16" spans="1:14" ht="16.5" customHeight="1" thickBot="1">
      <c r="A16" s="287"/>
      <c r="B16" s="64" t="s">
        <v>82</v>
      </c>
      <c r="C16" s="62">
        <v>109408</v>
      </c>
      <c r="D16" s="62">
        <v>110685</v>
      </c>
      <c r="E16" s="62">
        <v>112465</v>
      </c>
      <c r="F16" s="62">
        <v>115168</v>
      </c>
      <c r="G16" s="62">
        <v>117205</v>
      </c>
      <c r="H16" s="62">
        <v>118963</v>
      </c>
      <c r="I16" s="62">
        <v>121578</v>
      </c>
      <c r="J16" s="62">
        <v>123225</v>
      </c>
      <c r="K16" s="62">
        <v>87827</v>
      </c>
      <c r="L16" s="62">
        <v>127203</v>
      </c>
      <c r="M16" s="62">
        <v>129341</v>
      </c>
      <c r="N16" s="62">
        <v>131085</v>
      </c>
    </row>
    <row r="17" spans="1:14" ht="16.5" customHeight="1" thickBot="1">
      <c r="A17" s="287"/>
      <c r="B17" s="64" t="s">
        <v>83</v>
      </c>
      <c r="C17" s="62">
        <f>SUM(C18:C19)</f>
        <v>43218</v>
      </c>
      <c r="D17" s="62">
        <f aca="true" t="shared" si="2" ref="D17:N17">SUM(D18:D19)</f>
        <v>43992</v>
      </c>
      <c r="E17" s="62">
        <f t="shared" si="2"/>
        <v>43125</v>
      </c>
      <c r="F17" s="62">
        <f t="shared" si="2"/>
        <v>44039</v>
      </c>
      <c r="G17" s="62">
        <f t="shared" si="2"/>
        <v>46103</v>
      </c>
      <c r="H17" s="62">
        <f t="shared" si="2"/>
        <v>46292</v>
      </c>
      <c r="I17" s="62">
        <f t="shared" si="2"/>
        <v>48090</v>
      </c>
      <c r="J17" s="62">
        <f t="shared" si="2"/>
        <v>49959</v>
      </c>
      <c r="K17" s="62">
        <f t="shared" si="2"/>
        <v>51422</v>
      </c>
      <c r="L17" s="62">
        <f t="shared" si="2"/>
        <v>53817</v>
      </c>
      <c r="M17" s="62">
        <f t="shared" si="2"/>
        <v>55984</v>
      </c>
      <c r="N17" s="62">
        <f t="shared" si="2"/>
        <v>57122</v>
      </c>
    </row>
    <row r="18" spans="1:14" ht="16.5" customHeight="1">
      <c r="A18" s="287"/>
      <c r="B18" s="127" t="s">
        <v>23</v>
      </c>
      <c r="C18" s="40">
        <v>12808</v>
      </c>
      <c r="D18" s="40">
        <v>13135</v>
      </c>
      <c r="E18" s="40">
        <v>12774</v>
      </c>
      <c r="F18" s="40">
        <v>12374</v>
      </c>
      <c r="G18" s="40">
        <v>13527</v>
      </c>
      <c r="H18" s="40">
        <v>13060</v>
      </c>
      <c r="I18" s="40">
        <v>12996</v>
      </c>
      <c r="J18" s="40">
        <v>13269</v>
      </c>
      <c r="K18" s="40">
        <v>13939</v>
      </c>
      <c r="L18" s="40">
        <v>14535</v>
      </c>
      <c r="M18" s="40">
        <v>16263</v>
      </c>
      <c r="N18" s="40">
        <v>15169</v>
      </c>
    </row>
    <row r="19" spans="1:14" ht="16.5" customHeight="1" thickBot="1">
      <c r="A19" s="287"/>
      <c r="B19" s="128" t="s">
        <v>84</v>
      </c>
      <c r="C19" s="42">
        <v>30410</v>
      </c>
      <c r="D19" s="42">
        <v>30857</v>
      </c>
      <c r="E19" s="42">
        <v>30351</v>
      </c>
      <c r="F19" s="42">
        <v>31665</v>
      </c>
      <c r="G19" s="42">
        <v>32576</v>
      </c>
      <c r="H19" s="42">
        <v>33232</v>
      </c>
      <c r="I19" s="42">
        <v>35094</v>
      </c>
      <c r="J19" s="42">
        <v>36690</v>
      </c>
      <c r="K19" s="42">
        <v>37483</v>
      </c>
      <c r="L19" s="42">
        <v>39282</v>
      </c>
      <c r="M19" s="42">
        <v>39721</v>
      </c>
      <c r="N19" s="42">
        <v>41953</v>
      </c>
    </row>
    <row r="20" spans="1:20" s="5" customFormat="1" ht="16.5" customHeight="1" thickBot="1">
      <c r="A20" s="287"/>
      <c r="B20" s="64" t="s">
        <v>85</v>
      </c>
      <c r="C20" s="62">
        <f>C21+C22</f>
        <v>38839</v>
      </c>
      <c r="D20" s="62">
        <f aca="true" t="shared" si="3" ref="D20:N20">D21+D22</f>
        <v>39387</v>
      </c>
      <c r="E20" s="62">
        <f t="shared" si="3"/>
        <v>40933</v>
      </c>
      <c r="F20" s="62">
        <f t="shared" si="3"/>
        <v>41760</v>
      </c>
      <c r="G20" s="62">
        <f t="shared" si="3"/>
        <v>40810</v>
      </c>
      <c r="H20" s="62">
        <f t="shared" si="3"/>
        <v>41884</v>
      </c>
      <c r="I20" s="62">
        <f t="shared" si="3"/>
        <v>41977</v>
      </c>
      <c r="J20" s="62">
        <f t="shared" si="3"/>
        <v>41930</v>
      </c>
      <c r="K20" s="62">
        <f t="shared" si="3"/>
        <v>41514</v>
      </c>
      <c r="L20" s="62">
        <f t="shared" si="3"/>
        <v>41120</v>
      </c>
      <c r="M20" s="62">
        <f t="shared" si="3"/>
        <v>39797</v>
      </c>
      <c r="N20" s="62">
        <f t="shared" si="3"/>
        <v>40731</v>
      </c>
      <c r="O20" s="63"/>
      <c r="P20" s="63"/>
      <c r="Q20" s="63"/>
      <c r="R20" s="63"/>
      <c r="S20" s="63"/>
      <c r="T20" s="63"/>
    </row>
    <row r="21" spans="1:99" s="7" customFormat="1" ht="16.5" customHeight="1">
      <c r="A21" s="287"/>
      <c r="B21" s="127" t="s">
        <v>86</v>
      </c>
      <c r="C21" s="40">
        <v>43046</v>
      </c>
      <c r="D21" s="40">
        <v>43914</v>
      </c>
      <c r="E21" s="40">
        <v>45156</v>
      </c>
      <c r="F21" s="40">
        <v>45587</v>
      </c>
      <c r="G21" s="40">
        <v>45854</v>
      </c>
      <c r="H21" s="40">
        <v>46475</v>
      </c>
      <c r="I21" s="40">
        <v>46513</v>
      </c>
      <c r="J21" s="40">
        <v>46759</v>
      </c>
      <c r="K21" s="40">
        <v>47046</v>
      </c>
      <c r="L21" s="40">
        <v>47270</v>
      </c>
      <c r="M21" s="40">
        <v>47693</v>
      </c>
      <c r="N21" s="40">
        <v>47492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7" customFormat="1" ht="16.5" customHeight="1" thickBot="1">
      <c r="A22" s="287"/>
      <c r="B22" s="128" t="s">
        <v>87</v>
      </c>
      <c r="C22" s="48">
        <v>-4207</v>
      </c>
      <c r="D22" s="48">
        <v>-4527</v>
      </c>
      <c r="E22" s="48">
        <v>-4223</v>
      </c>
      <c r="F22" s="48">
        <v>-3827</v>
      </c>
      <c r="G22" s="48">
        <v>-5044</v>
      </c>
      <c r="H22" s="48">
        <v>-4591</v>
      </c>
      <c r="I22" s="48">
        <v>-4536</v>
      </c>
      <c r="J22" s="48">
        <v>-4829</v>
      </c>
      <c r="K22" s="48">
        <v>-5532</v>
      </c>
      <c r="L22" s="48">
        <v>-6150</v>
      </c>
      <c r="M22" s="48">
        <v>-7896</v>
      </c>
      <c r="N22" s="48">
        <v>-6761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14" s="7" customFormat="1" ht="16.5" customHeight="1" thickBot="1">
      <c r="A23" s="287"/>
      <c r="B23" s="64" t="s">
        <v>25</v>
      </c>
      <c r="C23" s="62">
        <f>SUM(C24:C25)</f>
        <v>33302</v>
      </c>
      <c r="D23" s="62">
        <f aca="true" t="shared" si="4" ref="D23:N23">SUM(D24:D25)</f>
        <v>33314</v>
      </c>
      <c r="E23" s="62">
        <f t="shared" si="4"/>
        <v>34082</v>
      </c>
      <c r="F23" s="62">
        <f t="shared" si="4"/>
        <v>34469</v>
      </c>
      <c r="G23" s="62">
        <f t="shared" si="4"/>
        <v>35078</v>
      </c>
      <c r="H23" s="62">
        <f t="shared" si="4"/>
        <v>35567</v>
      </c>
      <c r="I23" s="62">
        <f t="shared" si="4"/>
        <v>35870</v>
      </c>
      <c r="J23" s="62">
        <f t="shared" si="4"/>
        <v>36046</v>
      </c>
      <c r="K23" s="62">
        <f t="shared" si="4"/>
        <v>94527</v>
      </c>
      <c r="L23" s="62">
        <f t="shared" si="4"/>
        <v>37361</v>
      </c>
      <c r="M23" s="62">
        <f t="shared" si="4"/>
        <v>38351</v>
      </c>
      <c r="N23" s="62">
        <f t="shared" si="4"/>
        <v>38447</v>
      </c>
    </row>
    <row r="24" spans="1:14" s="7" customFormat="1" ht="16.5" customHeight="1">
      <c r="A24" s="287"/>
      <c r="B24" s="209" t="s">
        <v>52</v>
      </c>
      <c r="C24" s="67">
        <v>5441</v>
      </c>
      <c r="D24" s="67">
        <v>5530</v>
      </c>
      <c r="E24" s="67">
        <v>5708</v>
      </c>
      <c r="F24" s="67">
        <v>5803</v>
      </c>
      <c r="G24" s="67">
        <v>5884</v>
      </c>
      <c r="H24" s="67">
        <v>6043</v>
      </c>
      <c r="I24" s="67">
        <v>6203</v>
      </c>
      <c r="J24" s="67">
        <v>6380</v>
      </c>
      <c r="K24" s="67">
        <v>6613</v>
      </c>
      <c r="L24" s="67">
        <v>6742</v>
      </c>
      <c r="M24" s="67">
        <v>6992</v>
      </c>
      <c r="N24" s="67">
        <v>7163</v>
      </c>
    </row>
    <row r="25" spans="1:14" s="7" customFormat="1" ht="16.5" customHeight="1" thickBot="1">
      <c r="A25" s="287"/>
      <c r="B25" s="212" t="s">
        <v>53</v>
      </c>
      <c r="C25" s="68">
        <v>27861</v>
      </c>
      <c r="D25" s="68">
        <v>27784</v>
      </c>
      <c r="E25" s="68">
        <v>28374</v>
      </c>
      <c r="F25" s="68">
        <v>28666</v>
      </c>
      <c r="G25" s="68">
        <v>29194</v>
      </c>
      <c r="H25" s="68">
        <v>29524</v>
      </c>
      <c r="I25" s="68">
        <v>29667</v>
      </c>
      <c r="J25" s="68">
        <v>29666</v>
      </c>
      <c r="K25" s="68">
        <v>87914</v>
      </c>
      <c r="L25" s="68">
        <v>30619</v>
      </c>
      <c r="M25" s="68">
        <v>31359</v>
      </c>
      <c r="N25" s="68">
        <v>31284</v>
      </c>
    </row>
    <row r="26" spans="1:14" s="7" customFormat="1" ht="16.5" customHeight="1" thickBot="1">
      <c r="A26" s="287"/>
      <c r="B26" s="65" t="s">
        <v>88</v>
      </c>
      <c r="C26" s="264">
        <v>-11911</v>
      </c>
      <c r="D26" s="264">
        <v>-12057</v>
      </c>
      <c r="E26" s="264">
        <v>-11832</v>
      </c>
      <c r="F26" s="264">
        <v>-11309</v>
      </c>
      <c r="G26" s="264">
        <v>-11065</v>
      </c>
      <c r="H26" s="264">
        <v>-11155</v>
      </c>
      <c r="I26" s="264">
        <v>-11104</v>
      </c>
      <c r="J26" s="264">
        <v>-11520</v>
      </c>
      <c r="K26" s="264">
        <v>-11297</v>
      </c>
      <c r="L26" s="264">
        <v>-12142</v>
      </c>
      <c r="M26" s="264">
        <v>-11965</v>
      </c>
      <c r="N26" s="264">
        <v>-12568</v>
      </c>
    </row>
    <row r="27" spans="1:14" s="7" customFormat="1" ht="16.5" customHeight="1" thickBot="1">
      <c r="A27" s="288"/>
      <c r="B27" s="59" t="s">
        <v>89</v>
      </c>
      <c r="C27" s="66">
        <f>C17+C20+C23+C26</f>
        <v>103448</v>
      </c>
      <c r="D27" s="66">
        <f aca="true" t="shared" si="5" ref="D27:N27">D17+D20+D23+D26</f>
        <v>104636</v>
      </c>
      <c r="E27" s="66">
        <f t="shared" si="5"/>
        <v>106308</v>
      </c>
      <c r="F27" s="66">
        <f t="shared" si="5"/>
        <v>108959</v>
      </c>
      <c r="G27" s="66">
        <f t="shared" si="5"/>
        <v>110926</v>
      </c>
      <c r="H27" s="66">
        <f t="shared" si="5"/>
        <v>112588</v>
      </c>
      <c r="I27" s="66">
        <f t="shared" si="5"/>
        <v>114833</v>
      </c>
      <c r="J27" s="66">
        <f t="shared" si="5"/>
        <v>116415</v>
      </c>
      <c r="K27" s="66">
        <f t="shared" si="5"/>
        <v>176166</v>
      </c>
      <c r="L27" s="66">
        <f t="shared" si="5"/>
        <v>120156</v>
      </c>
      <c r="M27" s="66">
        <f t="shared" si="5"/>
        <v>122167</v>
      </c>
      <c r="N27" s="66">
        <f t="shared" si="5"/>
        <v>123732</v>
      </c>
    </row>
    <row r="28" spans="1:22" ht="13.5" customHeight="1">
      <c r="A28" s="3" t="s">
        <v>71</v>
      </c>
      <c r="B28" s="8"/>
      <c r="C28" s="16"/>
      <c r="D28" s="3"/>
      <c r="E28" s="3"/>
      <c r="U28" s="51"/>
      <c r="V28" s="51"/>
    </row>
    <row r="29" spans="1:2" s="7" customFormat="1" ht="10.5">
      <c r="A29" s="24"/>
      <c r="B29" s="18"/>
    </row>
    <row r="30" spans="1:2" s="7" customFormat="1" ht="10.5">
      <c r="A30" s="24"/>
      <c r="B30" s="18"/>
    </row>
    <row r="31" spans="1:2" s="7" customFormat="1" ht="10.5">
      <c r="A31" s="24"/>
      <c r="B31" s="18"/>
    </row>
    <row r="32" spans="1:2" s="7" customFormat="1" ht="10.5">
      <c r="A32" s="13"/>
      <c r="B32" s="18"/>
    </row>
    <row r="33" spans="1:2" s="7" customFormat="1" ht="10.5">
      <c r="A33" s="13"/>
      <c r="B33" s="18"/>
    </row>
    <row r="34" spans="1:2" s="7" customFormat="1" ht="10.5">
      <c r="A34" s="13"/>
      <c r="B34" s="18"/>
    </row>
  </sheetData>
  <sheetProtection/>
  <mergeCells count="2">
    <mergeCell ref="A5:A27"/>
    <mergeCell ref="C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7109375" style="3" customWidth="1"/>
    <col min="3" max="3" width="21.7109375" style="15" customWidth="1"/>
    <col min="4" max="15" width="8.421875" style="51" customWidth="1"/>
    <col min="16" max="16" width="8.421875" style="69" customWidth="1"/>
    <col min="17" max="16384" width="9.140625" style="51" customWidth="1"/>
  </cols>
  <sheetData>
    <row r="1" ht="19.5" customHeight="1">
      <c r="A1" s="4" t="s">
        <v>329</v>
      </c>
    </row>
    <row r="2" spans="2:3" ht="6.75" customHeight="1" thickBot="1">
      <c r="B2" s="10"/>
      <c r="C2" s="16"/>
    </row>
    <row r="3" spans="1:16" ht="13.5" customHeight="1" thickBot="1">
      <c r="A3" s="70"/>
      <c r="B3" s="10"/>
      <c r="C3" s="16"/>
      <c r="D3" s="289">
        <v>2009</v>
      </c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</row>
    <row r="4" spans="1:16" ht="13.5" customHeight="1" thickBot="1">
      <c r="A4" s="9"/>
      <c r="B4" s="10"/>
      <c r="C4" s="71"/>
      <c r="D4" s="207" t="s">
        <v>275</v>
      </c>
      <c r="E4" s="207" t="s">
        <v>276</v>
      </c>
      <c r="F4" s="207" t="s">
        <v>12</v>
      </c>
      <c r="G4" s="207" t="s">
        <v>13</v>
      </c>
      <c r="H4" s="207" t="s">
        <v>14</v>
      </c>
      <c r="I4" s="207" t="s">
        <v>15</v>
      </c>
      <c r="J4" s="207" t="s">
        <v>16</v>
      </c>
      <c r="K4" s="207" t="s">
        <v>277</v>
      </c>
      <c r="L4" s="207" t="s">
        <v>278</v>
      </c>
      <c r="M4" s="207" t="s">
        <v>279</v>
      </c>
      <c r="N4" s="207" t="s">
        <v>280</v>
      </c>
      <c r="O4" s="207" t="s">
        <v>281</v>
      </c>
      <c r="P4" s="65" t="s">
        <v>91</v>
      </c>
    </row>
    <row r="5" spans="1:16" ht="16.5" customHeight="1" thickBot="1">
      <c r="A5" s="293" t="s">
        <v>92</v>
      </c>
      <c r="B5" s="290" t="s">
        <v>288</v>
      </c>
      <c r="C5" s="64" t="s">
        <v>330</v>
      </c>
      <c r="D5" s="62">
        <f aca="true" t="shared" si="0" ref="D5:O5">SUM(D6:D12)</f>
        <v>280.408</v>
      </c>
      <c r="E5" s="62">
        <f t="shared" si="0"/>
        <v>247.596</v>
      </c>
      <c r="F5" s="62">
        <f t="shared" si="0"/>
        <v>280.183</v>
      </c>
      <c r="G5" s="62">
        <f t="shared" si="0"/>
        <v>263.74</v>
      </c>
      <c r="H5" s="62">
        <f t="shared" si="0"/>
        <v>285.59800000000007</v>
      </c>
      <c r="I5" s="62">
        <f t="shared" si="0"/>
        <v>280.186</v>
      </c>
      <c r="J5" s="62">
        <f t="shared" si="0"/>
        <v>304.91799999999995</v>
      </c>
      <c r="K5" s="62">
        <f t="shared" si="0"/>
        <v>283.36899999999997</v>
      </c>
      <c r="L5" s="62">
        <f t="shared" si="0"/>
        <v>282.57800000000003</v>
      </c>
      <c r="M5" s="62">
        <f t="shared" si="0"/>
        <v>302.273</v>
      </c>
      <c r="N5" s="62">
        <f t="shared" si="0"/>
        <v>256.467</v>
      </c>
      <c r="O5" s="62">
        <f t="shared" si="0"/>
        <v>315.46099999999996</v>
      </c>
      <c r="P5" s="72">
        <f aca="true" t="shared" si="1" ref="P5:P20">SUM(D5:O5)</f>
        <v>3382.777</v>
      </c>
    </row>
    <row r="6" spans="1:16" ht="16.5" customHeight="1">
      <c r="A6" s="294"/>
      <c r="B6" s="291"/>
      <c r="C6" s="127" t="s">
        <v>93</v>
      </c>
      <c r="D6" s="73">
        <v>214.175</v>
      </c>
      <c r="E6" s="73">
        <v>189.327</v>
      </c>
      <c r="F6" s="73">
        <v>214.409</v>
      </c>
      <c r="G6" s="73">
        <v>200.116</v>
      </c>
      <c r="H6" s="73">
        <v>219.619</v>
      </c>
      <c r="I6" s="73">
        <v>214.619</v>
      </c>
      <c r="J6" s="73">
        <v>233.133</v>
      </c>
      <c r="K6" s="73">
        <v>215.73</v>
      </c>
      <c r="L6" s="73">
        <v>219.469</v>
      </c>
      <c r="M6" s="73">
        <v>236.787</v>
      </c>
      <c r="N6" s="73">
        <v>201.154</v>
      </c>
      <c r="O6" s="73">
        <v>251.343</v>
      </c>
      <c r="P6" s="74">
        <f t="shared" si="1"/>
        <v>2609.881</v>
      </c>
    </row>
    <row r="7" spans="1:17" s="5" customFormat="1" ht="16.5" customHeight="1">
      <c r="A7" s="294"/>
      <c r="B7" s="291"/>
      <c r="C7" s="130" t="s">
        <v>94</v>
      </c>
      <c r="D7" s="75">
        <v>24.007</v>
      </c>
      <c r="E7" s="75">
        <v>21.405</v>
      </c>
      <c r="F7" s="75">
        <v>24.412</v>
      </c>
      <c r="G7" s="75">
        <v>22.903</v>
      </c>
      <c r="H7" s="75">
        <v>23.661</v>
      </c>
      <c r="I7" s="75">
        <v>23.37</v>
      </c>
      <c r="J7" s="75">
        <v>25.254</v>
      </c>
      <c r="K7" s="75">
        <v>23.906</v>
      </c>
      <c r="L7" s="75">
        <v>21.319</v>
      </c>
      <c r="M7" s="75">
        <v>21.792</v>
      </c>
      <c r="N7" s="75">
        <v>18.299</v>
      </c>
      <c r="O7" s="75">
        <v>21.936</v>
      </c>
      <c r="P7" s="76">
        <f t="shared" si="1"/>
        <v>272.264</v>
      </c>
      <c r="Q7" s="51"/>
    </row>
    <row r="8" spans="1:16" ht="16.5" customHeight="1">
      <c r="A8" s="294"/>
      <c r="B8" s="291"/>
      <c r="C8" s="130" t="s">
        <v>95</v>
      </c>
      <c r="D8" s="75">
        <v>14.604</v>
      </c>
      <c r="E8" s="75">
        <v>12.505</v>
      </c>
      <c r="F8" s="75">
        <v>14.344</v>
      </c>
      <c r="G8" s="75">
        <v>13.967</v>
      </c>
      <c r="H8" s="75">
        <v>14.928</v>
      </c>
      <c r="I8" s="75">
        <v>14.486</v>
      </c>
      <c r="J8" s="75">
        <v>15.902</v>
      </c>
      <c r="K8" s="75">
        <v>14.939</v>
      </c>
      <c r="L8" s="75">
        <v>13.675</v>
      </c>
      <c r="M8" s="75">
        <v>14.843</v>
      </c>
      <c r="N8" s="75">
        <v>12.514</v>
      </c>
      <c r="O8" s="75">
        <v>14.203</v>
      </c>
      <c r="P8" s="76">
        <f t="shared" si="1"/>
        <v>170.91000000000003</v>
      </c>
    </row>
    <row r="9" spans="1:16" ht="16.5" customHeight="1">
      <c r="A9" s="294"/>
      <c r="B9" s="291"/>
      <c r="C9" s="131" t="s">
        <v>97</v>
      </c>
      <c r="D9" s="75">
        <v>11.413</v>
      </c>
      <c r="E9" s="75">
        <v>10</v>
      </c>
      <c r="F9" s="75">
        <v>10.874</v>
      </c>
      <c r="G9" s="75">
        <v>10.712</v>
      </c>
      <c r="H9" s="75">
        <v>11.206</v>
      </c>
      <c r="I9" s="75">
        <v>11.488</v>
      </c>
      <c r="J9" s="75">
        <v>13.216</v>
      </c>
      <c r="K9" s="75">
        <v>11.953</v>
      </c>
      <c r="L9" s="75">
        <v>11.86</v>
      </c>
      <c r="M9" s="75">
        <v>12.016</v>
      </c>
      <c r="N9" s="75">
        <v>10.292</v>
      </c>
      <c r="O9" s="75">
        <v>11.545</v>
      </c>
      <c r="P9" s="76">
        <f t="shared" si="1"/>
        <v>136.575</v>
      </c>
    </row>
    <row r="10" spans="1:16" ht="16.5" customHeight="1">
      <c r="A10" s="294"/>
      <c r="B10" s="291"/>
      <c r="C10" s="130" t="s">
        <v>96</v>
      </c>
      <c r="D10" s="75">
        <v>7.833</v>
      </c>
      <c r="E10" s="75">
        <v>6.757</v>
      </c>
      <c r="F10" s="75">
        <v>7.678</v>
      </c>
      <c r="G10" s="75">
        <v>7.694</v>
      </c>
      <c r="H10" s="75">
        <v>7.685</v>
      </c>
      <c r="I10" s="75">
        <v>7.745</v>
      </c>
      <c r="J10" s="75">
        <v>7.893</v>
      </c>
      <c r="K10" s="75">
        <v>7.811</v>
      </c>
      <c r="L10" s="75">
        <v>7.771</v>
      </c>
      <c r="M10" s="75">
        <v>7.813</v>
      </c>
      <c r="N10" s="75">
        <v>6.457</v>
      </c>
      <c r="O10" s="75">
        <v>7.539</v>
      </c>
      <c r="P10" s="76">
        <f t="shared" si="1"/>
        <v>90.67599999999999</v>
      </c>
    </row>
    <row r="11" spans="1:16" ht="16.5" customHeight="1">
      <c r="A11" s="294"/>
      <c r="B11" s="291"/>
      <c r="C11" s="130" t="s">
        <v>98</v>
      </c>
      <c r="D11" s="75">
        <v>5.126</v>
      </c>
      <c r="E11" s="75">
        <v>4.627</v>
      </c>
      <c r="F11" s="75">
        <v>5.212</v>
      </c>
      <c r="G11" s="75">
        <v>5.11</v>
      </c>
      <c r="H11" s="75">
        <v>5.278</v>
      </c>
      <c r="I11" s="75">
        <v>5.253</v>
      </c>
      <c r="J11" s="75">
        <v>5.888</v>
      </c>
      <c r="K11" s="75">
        <v>5.641</v>
      </c>
      <c r="L11" s="75">
        <v>5.062</v>
      </c>
      <c r="M11" s="75">
        <v>5.348</v>
      </c>
      <c r="N11" s="75">
        <v>4.535</v>
      </c>
      <c r="O11" s="75">
        <v>5.128</v>
      </c>
      <c r="P11" s="76">
        <f t="shared" si="1"/>
        <v>62.208</v>
      </c>
    </row>
    <row r="12" spans="1:16" ht="16.5" customHeight="1" thickBot="1">
      <c r="A12" s="294"/>
      <c r="B12" s="291"/>
      <c r="C12" s="132" t="s">
        <v>99</v>
      </c>
      <c r="D12" s="77">
        <v>3.25</v>
      </c>
      <c r="E12" s="77">
        <v>2.975</v>
      </c>
      <c r="F12" s="77">
        <v>3.254</v>
      </c>
      <c r="G12" s="77">
        <v>3.238</v>
      </c>
      <c r="H12" s="77">
        <v>3.221</v>
      </c>
      <c r="I12" s="77">
        <v>3.225</v>
      </c>
      <c r="J12" s="77">
        <v>3.632</v>
      </c>
      <c r="K12" s="77">
        <v>3.389</v>
      </c>
      <c r="L12" s="77">
        <v>3.422</v>
      </c>
      <c r="M12" s="77">
        <v>3.674</v>
      </c>
      <c r="N12" s="77">
        <v>3.216</v>
      </c>
      <c r="O12" s="77">
        <v>3.767</v>
      </c>
      <c r="P12" s="78">
        <f t="shared" si="1"/>
        <v>40.263000000000005</v>
      </c>
    </row>
    <row r="13" spans="1:16" ht="16.5" customHeight="1" thickBot="1">
      <c r="A13" s="294"/>
      <c r="B13" s="291"/>
      <c r="C13" s="65" t="s">
        <v>331</v>
      </c>
      <c r="D13" s="62">
        <f aca="true" t="shared" si="2" ref="D13:O13">SUM(D14:D20)</f>
        <v>1396.5572822790002</v>
      </c>
      <c r="E13" s="62">
        <f t="shared" si="2"/>
        <v>1228.2276642630002</v>
      </c>
      <c r="F13" s="62">
        <f t="shared" si="2"/>
        <v>1354.3803894589998</v>
      </c>
      <c r="G13" s="62">
        <f t="shared" si="2"/>
        <v>1211.0215204549997</v>
      </c>
      <c r="H13" s="62">
        <f t="shared" si="2"/>
        <v>1399.413005996</v>
      </c>
      <c r="I13" s="62">
        <f t="shared" si="2"/>
        <v>1315.931137565</v>
      </c>
      <c r="J13" s="62">
        <f t="shared" si="2"/>
        <v>1549.458871817</v>
      </c>
      <c r="K13" s="62">
        <f t="shared" si="2"/>
        <v>1412.0357845109997</v>
      </c>
      <c r="L13" s="62">
        <f t="shared" si="2"/>
        <v>1355.8694209020002</v>
      </c>
      <c r="M13" s="62">
        <f t="shared" si="2"/>
        <v>1660.5860441919997</v>
      </c>
      <c r="N13" s="62">
        <f t="shared" si="2"/>
        <v>1279.9937485039998</v>
      </c>
      <c r="O13" s="62">
        <f t="shared" si="2"/>
        <v>1599.1465761759998</v>
      </c>
      <c r="P13" s="72">
        <f t="shared" si="1"/>
        <v>16762.621446118996</v>
      </c>
    </row>
    <row r="14" spans="1:16" ht="16.5" customHeight="1">
      <c r="A14" s="294"/>
      <c r="B14" s="291"/>
      <c r="C14" s="127" t="s">
        <v>93</v>
      </c>
      <c r="D14" s="73">
        <v>1176.202753689</v>
      </c>
      <c r="E14" s="73">
        <v>1050.798788282</v>
      </c>
      <c r="F14" s="73">
        <v>1143.7171784359998</v>
      </c>
      <c r="G14" s="73">
        <v>1012.2773149389999</v>
      </c>
      <c r="H14" s="73">
        <v>1167.719127391</v>
      </c>
      <c r="I14" s="73">
        <v>1118.88147856</v>
      </c>
      <c r="J14" s="73">
        <v>1304.921056305</v>
      </c>
      <c r="K14" s="73">
        <v>1188.7906658719999</v>
      </c>
      <c r="L14" s="73">
        <v>1139.298795153</v>
      </c>
      <c r="M14" s="73">
        <v>1425.199688145</v>
      </c>
      <c r="N14" s="73">
        <v>1073.973276994</v>
      </c>
      <c r="O14" s="73">
        <v>1387.555959412</v>
      </c>
      <c r="P14" s="74">
        <f t="shared" si="1"/>
        <v>14189.336083178</v>
      </c>
    </row>
    <row r="15" spans="1:16" ht="16.5" customHeight="1">
      <c r="A15" s="294"/>
      <c r="B15" s="291"/>
      <c r="C15" s="130" t="s">
        <v>94</v>
      </c>
      <c r="D15" s="75">
        <v>76.297691248</v>
      </c>
      <c r="E15" s="75">
        <v>58.531767032000005</v>
      </c>
      <c r="F15" s="75">
        <v>76.376325872</v>
      </c>
      <c r="G15" s="75">
        <v>62.873096688</v>
      </c>
      <c r="H15" s="75">
        <v>76.343348548</v>
      </c>
      <c r="I15" s="75">
        <v>62.365735794</v>
      </c>
      <c r="J15" s="75">
        <v>81.931709168</v>
      </c>
      <c r="K15" s="75">
        <v>62.784704502000004</v>
      </c>
      <c r="L15" s="75">
        <v>66.711941366</v>
      </c>
      <c r="M15" s="75">
        <v>68.534612603</v>
      </c>
      <c r="N15" s="75">
        <v>60.119138352</v>
      </c>
      <c r="O15" s="75">
        <v>61.797764002</v>
      </c>
      <c r="P15" s="76">
        <f t="shared" si="1"/>
        <v>814.667835175</v>
      </c>
    </row>
    <row r="16" spans="1:16" ht="16.5" customHeight="1">
      <c r="A16" s="294"/>
      <c r="B16" s="291"/>
      <c r="C16" s="130" t="s">
        <v>95</v>
      </c>
      <c r="D16" s="75">
        <v>57.3330251</v>
      </c>
      <c r="E16" s="75">
        <v>45.652954553</v>
      </c>
      <c r="F16" s="75">
        <v>52.413899652</v>
      </c>
      <c r="G16" s="75">
        <v>53.67950355</v>
      </c>
      <c r="H16" s="75">
        <v>57.453305138999994</v>
      </c>
      <c r="I16" s="75">
        <v>51.120936826999994</v>
      </c>
      <c r="J16" s="75">
        <v>65.91159569099999</v>
      </c>
      <c r="K16" s="75">
        <v>59.429010485999996</v>
      </c>
      <c r="L16" s="75">
        <v>52.590199078</v>
      </c>
      <c r="M16" s="75">
        <v>63.478511441</v>
      </c>
      <c r="N16" s="75">
        <v>57.906696782</v>
      </c>
      <c r="O16" s="75">
        <v>53.413850362</v>
      </c>
      <c r="P16" s="76">
        <f t="shared" si="1"/>
        <v>670.383488661</v>
      </c>
    </row>
    <row r="17" spans="1:16" ht="16.5" customHeight="1">
      <c r="A17" s="294"/>
      <c r="B17" s="291"/>
      <c r="C17" s="131" t="s">
        <v>97</v>
      </c>
      <c r="D17" s="75">
        <v>31.819773332</v>
      </c>
      <c r="E17" s="75">
        <v>24.505073495</v>
      </c>
      <c r="F17" s="75">
        <v>29.673942528</v>
      </c>
      <c r="G17" s="75">
        <v>25.731029274</v>
      </c>
      <c r="H17" s="75">
        <v>32.448981596</v>
      </c>
      <c r="I17" s="75">
        <v>29.852363544</v>
      </c>
      <c r="J17" s="75">
        <v>35.441143051</v>
      </c>
      <c r="K17" s="75">
        <v>34.257495969000004</v>
      </c>
      <c r="L17" s="75">
        <v>34.91876425</v>
      </c>
      <c r="M17" s="75">
        <v>36.562724871</v>
      </c>
      <c r="N17" s="75">
        <v>31.568099915999998</v>
      </c>
      <c r="O17" s="75">
        <v>33.608647467000004</v>
      </c>
      <c r="P17" s="76">
        <f t="shared" si="1"/>
        <v>380.38803929299996</v>
      </c>
    </row>
    <row r="18" spans="1:16" ht="16.5" customHeight="1">
      <c r="A18" s="294"/>
      <c r="B18" s="291"/>
      <c r="C18" s="130" t="s">
        <v>96</v>
      </c>
      <c r="D18" s="75">
        <v>27.989537265</v>
      </c>
      <c r="E18" s="75">
        <v>25.718016936</v>
      </c>
      <c r="F18" s="75">
        <v>27.284040949999998</v>
      </c>
      <c r="G18" s="75">
        <v>29.47818459</v>
      </c>
      <c r="H18" s="75">
        <v>28.270094991999997</v>
      </c>
      <c r="I18" s="75">
        <v>28.758153095999997</v>
      </c>
      <c r="J18" s="75">
        <v>29.255932192</v>
      </c>
      <c r="K18" s="75">
        <v>32.764261352</v>
      </c>
      <c r="L18" s="75">
        <v>35.329996757</v>
      </c>
      <c r="M18" s="75">
        <v>33.143568898999995</v>
      </c>
      <c r="N18" s="75">
        <v>29.007557766</v>
      </c>
      <c r="O18" s="75">
        <v>32.089930482</v>
      </c>
      <c r="P18" s="76">
        <f t="shared" si="1"/>
        <v>359.08927527699996</v>
      </c>
    </row>
    <row r="19" spans="1:16" ht="16.5" customHeight="1">
      <c r="A19" s="294"/>
      <c r="B19" s="291"/>
      <c r="C19" s="130" t="s">
        <v>98</v>
      </c>
      <c r="D19" s="75">
        <v>19.347561385000002</v>
      </c>
      <c r="E19" s="75">
        <v>15.655545708</v>
      </c>
      <c r="F19" s="75">
        <v>17.138211754</v>
      </c>
      <c r="G19" s="75">
        <v>18.577539832</v>
      </c>
      <c r="H19" s="75">
        <v>27.764506337</v>
      </c>
      <c r="I19" s="75">
        <v>16.605272361</v>
      </c>
      <c r="J19" s="75">
        <v>20.756131830999998</v>
      </c>
      <c r="K19" s="75">
        <v>23.890881436</v>
      </c>
      <c r="L19" s="75">
        <v>17.685447693999997</v>
      </c>
      <c r="M19" s="75">
        <v>20.847875923</v>
      </c>
      <c r="N19" s="75">
        <v>16.63972024</v>
      </c>
      <c r="O19" s="75">
        <v>19.698487793</v>
      </c>
      <c r="P19" s="76">
        <f t="shared" si="1"/>
        <v>234.607182294</v>
      </c>
    </row>
    <row r="20" spans="1:16" ht="16.5" customHeight="1" thickBot="1">
      <c r="A20" s="294"/>
      <c r="B20" s="292"/>
      <c r="C20" s="132" t="s">
        <v>99</v>
      </c>
      <c r="D20" s="77">
        <v>7.56694026</v>
      </c>
      <c r="E20" s="77">
        <v>7.365518257</v>
      </c>
      <c r="F20" s="77">
        <v>7.776790267</v>
      </c>
      <c r="G20" s="77">
        <v>8.404851582</v>
      </c>
      <c r="H20" s="77">
        <v>9.413641992999999</v>
      </c>
      <c r="I20" s="77">
        <v>8.347197383000001</v>
      </c>
      <c r="J20" s="77">
        <v>11.241303579</v>
      </c>
      <c r="K20" s="77">
        <v>10.118764894</v>
      </c>
      <c r="L20" s="77">
        <v>9.334276604000001</v>
      </c>
      <c r="M20" s="77">
        <v>12.81906231</v>
      </c>
      <c r="N20" s="77">
        <v>10.779258454</v>
      </c>
      <c r="O20" s="77">
        <v>10.981936658</v>
      </c>
      <c r="P20" s="78">
        <f t="shared" si="1"/>
        <v>114.14954224099998</v>
      </c>
    </row>
    <row r="21" spans="1:16" ht="16.5" customHeight="1">
      <c r="A21" s="294"/>
      <c r="B21" s="290" t="s">
        <v>287</v>
      </c>
      <c r="C21" s="127" t="s">
        <v>101</v>
      </c>
      <c r="D21" s="81">
        <v>730.915</v>
      </c>
      <c r="E21" s="81">
        <v>624.756</v>
      </c>
      <c r="F21" s="81">
        <v>699.891</v>
      </c>
      <c r="G21" s="81">
        <v>670.297</v>
      </c>
      <c r="H21" s="81">
        <v>719.418</v>
      </c>
      <c r="I21" s="81">
        <v>720.215</v>
      </c>
      <c r="J21" s="81">
        <v>791.222</v>
      </c>
      <c r="K21" s="81">
        <v>762.42</v>
      </c>
      <c r="L21" s="81">
        <v>730.007</v>
      </c>
      <c r="M21" s="81">
        <v>804.759</v>
      </c>
      <c r="N21" s="81">
        <v>665.504</v>
      </c>
      <c r="O21" s="81">
        <v>823.0229999999999</v>
      </c>
      <c r="P21" s="79">
        <f aca="true" t="shared" si="3" ref="P21:P26">SUM(D21:O21)</f>
        <v>8742.427</v>
      </c>
    </row>
    <row r="22" spans="1:16" ht="16.5" customHeight="1" thickBot="1">
      <c r="A22" s="294"/>
      <c r="B22" s="291"/>
      <c r="C22" s="128" t="s">
        <v>102</v>
      </c>
      <c r="D22" s="235">
        <v>3347.38823923</v>
      </c>
      <c r="E22" s="235">
        <v>2793.86800104</v>
      </c>
      <c r="F22" s="235">
        <v>3156.96131315</v>
      </c>
      <c r="G22" s="235">
        <v>3127.6235975899995</v>
      </c>
      <c r="H22" s="235">
        <v>3406.61136858</v>
      </c>
      <c r="I22" s="235">
        <v>3547.713406170001</v>
      </c>
      <c r="J22" s="235">
        <v>3998.0336575300003</v>
      </c>
      <c r="K22" s="235">
        <v>4131.39973984</v>
      </c>
      <c r="L22" s="235">
        <v>3782.55105006</v>
      </c>
      <c r="M22" s="235">
        <v>4482.2863043199995</v>
      </c>
      <c r="N22" s="235">
        <v>3649.6542781999997</v>
      </c>
      <c r="O22" s="235">
        <v>4614.68294271</v>
      </c>
      <c r="P22" s="80">
        <f t="shared" si="3"/>
        <v>44038.77389842</v>
      </c>
    </row>
    <row r="23" spans="1:16" ht="16.5" customHeight="1">
      <c r="A23" s="294"/>
      <c r="B23" s="291"/>
      <c r="C23" s="127" t="s">
        <v>103</v>
      </c>
      <c r="D23" s="81">
        <v>8.291</v>
      </c>
      <c r="E23" s="81">
        <v>7.279</v>
      </c>
      <c r="F23" s="81">
        <v>8.264</v>
      </c>
      <c r="G23" s="81">
        <v>7.838</v>
      </c>
      <c r="H23" s="81">
        <v>8.307</v>
      </c>
      <c r="I23" s="81">
        <v>8.292</v>
      </c>
      <c r="J23" s="81">
        <v>8.836</v>
      </c>
      <c r="K23" s="81">
        <v>8.535</v>
      </c>
      <c r="L23" s="81">
        <v>7.91</v>
      </c>
      <c r="M23" s="81">
        <v>8.797</v>
      </c>
      <c r="N23" s="81">
        <v>7.173</v>
      </c>
      <c r="O23" s="81">
        <v>9.366</v>
      </c>
      <c r="P23" s="79">
        <f t="shared" si="3"/>
        <v>98.88799999999999</v>
      </c>
    </row>
    <row r="24" spans="1:16" ht="16.5" customHeight="1" thickBot="1">
      <c r="A24" s="294"/>
      <c r="B24" s="291"/>
      <c r="C24" s="128" t="s">
        <v>104</v>
      </c>
      <c r="D24" s="237">
        <v>84.993369033562</v>
      </c>
      <c r="E24" s="237">
        <v>71.20411481584802</v>
      </c>
      <c r="F24" s="237">
        <v>87.73770102750201</v>
      </c>
      <c r="G24" s="237">
        <v>91.63225957814703</v>
      </c>
      <c r="H24" s="237">
        <v>89.51958126692999</v>
      </c>
      <c r="I24" s="237">
        <v>106.050171838288</v>
      </c>
      <c r="J24" s="237">
        <v>109.26268044025501</v>
      </c>
      <c r="K24" s="237">
        <v>97.70275399688201</v>
      </c>
      <c r="L24" s="237">
        <v>96.4992348914</v>
      </c>
      <c r="M24" s="237">
        <v>113.77357965374297</v>
      </c>
      <c r="N24" s="237">
        <v>98.52661154424202</v>
      </c>
      <c r="O24" s="237">
        <v>133.24873944587398</v>
      </c>
      <c r="P24" s="80">
        <f t="shared" si="3"/>
        <v>1180.150797532673</v>
      </c>
    </row>
    <row r="25" spans="1:16" ht="22.5">
      <c r="A25" s="294"/>
      <c r="B25" s="291"/>
      <c r="C25" s="127" t="s">
        <v>289</v>
      </c>
      <c r="D25" s="236">
        <v>0.241</v>
      </c>
      <c r="E25" s="236">
        <v>0.207</v>
      </c>
      <c r="F25" s="236">
        <v>0.256</v>
      </c>
      <c r="G25" s="236">
        <v>0.252</v>
      </c>
      <c r="H25" s="236">
        <v>0.274</v>
      </c>
      <c r="I25" s="236">
        <v>0.259</v>
      </c>
      <c r="J25" s="236">
        <v>0.283</v>
      </c>
      <c r="K25" s="236">
        <v>0.263</v>
      </c>
      <c r="L25" s="236">
        <v>0.215</v>
      </c>
      <c r="M25" s="236">
        <v>0.281</v>
      </c>
      <c r="N25" s="236">
        <v>0.23400000000000004</v>
      </c>
      <c r="O25" s="236">
        <v>0.279</v>
      </c>
      <c r="P25" s="79">
        <f t="shared" si="3"/>
        <v>3.0439999999999996</v>
      </c>
    </row>
    <row r="26" spans="1:16" ht="16.5" customHeight="1" thickBot="1">
      <c r="A26" s="295"/>
      <c r="B26" s="292"/>
      <c r="C26" s="128" t="s">
        <v>105</v>
      </c>
      <c r="D26" s="237">
        <v>3.9606370030799996</v>
      </c>
      <c r="E26" s="237">
        <v>2.7900716135399994</v>
      </c>
      <c r="F26" s="237">
        <v>5.147311454648</v>
      </c>
      <c r="G26" s="237">
        <v>3.5347748398169987</v>
      </c>
      <c r="H26" s="237">
        <v>4.7360918976</v>
      </c>
      <c r="I26" s="237">
        <v>7.70774491728</v>
      </c>
      <c r="J26" s="237">
        <v>7.229130101051999</v>
      </c>
      <c r="K26" s="237">
        <v>4.012158036358</v>
      </c>
      <c r="L26" s="237">
        <v>3.5715205951050004</v>
      </c>
      <c r="M26" s="237">
        <v>5.303265243854001</v>
      </c>
      <c r="N26" s="237">
        <v>4.543324149516</v>
      </c>
      <c r="O26" s="237">
        <v>4.530405403008001</v>
      </c>
      <c r="P26" s="80">
        <f t="shared" si="3"/>
        <v>57.06643525485801</v>
      </c>
    </row>
    <row r="27" spans="1:11" ht="13.5" customHeight="1">
      <c r="A27" s="3" t="s">
        <v>71</v>
      </c>
      <c r="C27" s="16"/>
      <c r="K27" s="3" t="s">
        <v>90</v>
      </c>
    </row>
  </sheetData>
  <sheetProtection/>
  <mergeCells count="4">
    <mergeCell ref="D3:P3"/>
    <mergeCell ref="B5:B20"/>
    <mergeCell ref="A5:A26"/>
    <mergeCell ref="B21:B2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7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4.00390625" style="3" customWidth="1"/>
    <col min="3" max="3" width="11.8515625" style="3" customWidth="1"/>
    <col min="4" max="4" width="16.8515625" style="17" customWidth="1"/>
    <col min="5" max="5" width="8.8515625" style="51" bestFit="1" customWidth="1"/>
    <col min="6" max="6" width="8.57421875" style="51" bestFit="1" customWidth="1"/>
    <col min="7" max="9" width="8.8515625" style="51" bestFit="1" customWidth="1"/>
    <col min="10" max="10" width="8.57421875" style="51" bestFit="1" customWidth="1"/>
    <col min="11" max="12" width="8.8515625" style="51" bestFit="1" customWidth="1"/>
    <col min="13" max="14" width="8.57421875" style="51" bestFit="1" customWidth="1"/>
    <col min="15" max="15" width="8.28125" style="51" bestFit="1" customWidth="1"/>
    <col min="16" max="16" width="8.57421875" style="51" bestFit="1" customWidth="1"/>
    <col min="17" max="16384" width="9.140625" style="3" customWidth="1"/>
  </cols>
  <sheetData>
    <row r="1" spans="1:4" ht="19.5" customHeight="1">
      <c r="A1" s="4" t="s">
        <v>291</v>
      </c>
      <c r="D1" s="15"/>
    </row>
    <row r="2" ht="6.75" customHeight="1" thickBot="1"/>
    <row r="3" spans="5:16" ht="13.5" customHeight="1" thickBot="1">
      <c r="E3" s="273">
        <v>2009</v>
      </c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5:16" ht="13.5" customHeight="1" thickBot="1">
      <c r="E4" s="207" t="s">
        <v>275</v>
      </c>
      <c r="F4" s="207" t="s">
        <v>276</v>
      </c>
      <c r="G4" s="207" t="s">
        <v>12</v>
      </c>
      <c r="H4" s="207" t="s">
        <v>13</v>
      </c>
      <c r="I4" s="207" t="s">
        <v>14</v>
      </c>
      <c r="J4" s="207" t="s">
        <v>15</v>
      </c>
      <c r="K4" s="207" t="s">
        <v>16</v>
      </c>
      <c r="L4" s="207" t="s">
        <v>277</v>
      </c>
      <c r="M4" s="207" t="s">
        <v>278</v>
      </c>
      <c r="N4" s="207" t="s">
        <v>279</v>
      </c>
      <c r="O4" s="207" t="s">
        <v>280</v>
      </c>
      <c r="P4" s="207" t="s">
        <v>281</v>
      </c>
    </row>
    <row r="5" spans="1:16" ht="12.75">
      <c r="A5" s="296" t="s">
        <v>290</v>
      </c>
      <c r="B5" s="297"/>
      <c r="C5" s="298"/>
      <c r="D5" s="213" t="s">
        <v>106</v>
      </c>
      <c r="E5" s="40">
        <v>1634</v>
      </c>
      <c r="F5" s="40">
        <v>1313</v>
      </c>
      <c r="G5" s="40">
        <v>1392</v>
      </c>
      <c r="H5" s="40">
        <v>1093</v>
      </c>
      <c r="I5" s="40">
        <v>1015</v>
      </c>
      <c r="J5" s="40">
        <v>789</v>
      </c>
      <c r="K5" s="40">
        <v>1467</v>
      </c>
      <c r="L5" s="40">
        <v>1779</v>
      </c>
      <c r="M5" s="40">
        <v>2289</v>
      </c>
      <c r="N5" s="40">
        <v>2648</v>
      </c>
      <c r="O5" s="40">
        <v>1496</v>
      </c>
      <c r="P5" s="40">
        <v>2067</v>
      </c>
    </row>
    <row r="6" spans="1:16" ht="12.75">
      <c r="A6" s="299"/>
      <c r="B6" s="300"/>
      <c r="C6" s="301"/>
      <c r="D6" s="210" t="s">
        <v>107</v>
      </c>
      <c r="E6" s="41">
        <v>1311</v>
      </c>
      <c r="F6" s="41">
        <v>946</v>
      </c>
      <c r="G6" s="41">
        <v>1018</v>
      </c>
      <c r="H6" s="41">
        <v>1256</v>
      </c>
      <c r="I6" s="41">
        <v>1216</v>
      </c>
      <c r="J6" s="41">
        <v>1323</v>
      </c>
      <c r="K6" s="41">
        <v>430</v>
      </c>
      <c r="L6" s="41">
        <v>951</v>
      </c>
      <c r="M6" s="41">
        <v>1285</v>
      </c>
      <c r="N6" s="41">
        <v>1307</v>
      </c>
      <c r="O6" s="41">
        <v>622</v>
      </c>
      <c r="P6" s="41">
        <v>1203</v>
      </c>
    </row>
    <row r="7" spans="1:16" s="6" customFormat="1" ht="23.25" thickBot="1">
      <c r="A7" s="302"/>
      <c r="B7" s="303"/>
      <c r="C7" s="304"/>
      <c r="D7" s="211" t="s">
        <v>108</v>
      </c>
      <c r="E7" s="42">
        <v>37967</v>
      </c>
      <c r="F7" s="42">
        <v>38334</v>
      </c>
      <c r="G7" s="42">
        <v>38708</v>
      </c>
      <c r="H7" s="42">
        <v>38545</v>
      </c>
      <c r="I7" s="42">
        <v>38344</v>
      </c>
      <c r="J7" s="42">
        <v>37810</v>
      </c>
      <c r="K7" s="42">
        <v>38847</v>
      </c>
      <c r="L7" s="42">
        <v>39675</v>
      </c>
      <c r="M7" s="42">
        <v>40679</v>
      </c>
      <c r="N7" s="42">
        <v>42020</v>
      </c>
      <c r="O7" s="42">
        <v>42894</v>
      </c>
      <c r="P7" s="42">
        <v>43758</v>
      </c>
    </row>
    <row r="8" spans="1:16" s="7" customFormat="1" ht="11.25">
      <c r="A8" s="312" t="s">
        <v>326</v>
      </c>
      <c r="B8" s="315" t="s">
        <v>111</v>
      </c>
      <c r="C8" s="305" t="s">
        <v>109</v>
      </c>
      <c r="D8" s="213" t="s">
        <v>106</v>
      </c>
      <c r="E8" s="40">
        <v>190</v>
      </c>
      <c r="F8" s="40">
        <v>201</v>
      </c>
      <c r="G8" s="40">
        <v>306</v>
      </c>
      <c r="H8" s="40">
        <v>69</v>
      </c>
      <c r="I8" s="40">
        <v>81</v>
      </c>
      <c r="J8" s="40">
        <v>5</v>
      </c>
      <c r="K8" s="40">
        <v>9</v>
      </c>
      <c r="L8" s="40">
        <v>30</v>
      </c>
      <c r="M8" s="40">
        <v>124</v>
      </c>
      <c r="N8" s="40">
        <v>165</v>
      </c>
      <c r="O8" s="40">
        <v>25</v>
      </c>
      <c r="P8" s="40">
        <v>42</v>
      </c>
    </row>
    <row r="9" spans="1:16" s="7" customFormat="1" ht="11.25">
      <c r="A9" s="313"/>
      <c r="B9" s="316"/>
      <c r="C9" s="306"/>
      <c r="D9" s="210" t="s">
        <v>107</v>
      </c>
      <c r="E9" s="41">
        <v>61</v>
      </c>
      <c r="F9" s="41">
        <v>39</v>
      </c>
      <c r="G9" s="41">
        <v>190</v>
      </c>
      <c r="H9" s="41">
        <v>190</v>
      </c>
      <c r="I9" s="41">
        <v>200</v>
      </c>
      <c r="J9" s="41">
        <v>305</v>
      </c>
      <c r="K9" s="41">
        <v>70</v>
      </c>
      <c r="L9" s="41">
        <v>81</v>
      </c>
      <c r="M9" s="41">
        <v>5</v>
      </c>
      <c r="N9" s="41">
        <v>9</v>
      </c>
      <c r="O9" s="41">
        <v>29</v>
      </c>
      <c r="P9" s="41">
        <v>204</v>
      </c>
    </row>
    <row r="10" spans="1:16" s="7" customFormat="1" ht="23.25" thickBot="1">
      <c r="A10" s="313"/>
      <c r="B10" s="316"/>
      <c r="C10" s="307"/>
      <c r="D10" s="211" t="s">
        <v>108</v>
      </c>
      <c r="E10" s="42">
        <v>418.2</v>
      </c>
      <c r="F10" s="42">
        <v>580.2</v>
      </c>
      <c r="G10" s="42">
        <v>696.2</v>
      </c>
      <c r="H10" s="42">
        <v>575.2</v>
      </c>
      <c r="I10" s="42">
        <v>456.2</v>
      </c>
      <c r="J10" s="42">
        <v>156.2</v>
      </c>
      <c r="K10" s="42">
        <v>95.2</v>
      </c>
      <c r="L10" s="42">
        <v>44.2</v>
      </c>
      <c r="M10" s="42">
        <v>163.2</v>
      </c>
      <c r="N10" s="42">
        <v>319.2</v>
      </c>
      <c r="O10" s="42">
        <v>315.2</v>
      </c>
      <c r="P10" s="42">
        <v>153.2</v>
      </c>
    </row>
    <row r="11" spans="1:16" s="7" customFormat="1" ht="11.25">
      <c r="A11" s="313"/>
      <c r="B11" s="316"/>
      <c r="C11" s="305" t="s">
        <v>110</v>
      </c>
      <c r="D11" s="213" t="s">
        <v>106</v>
      </c>
      <c r="E11" s="40">
        <v>118</v>
      </c>
      <c r="F11" s="40">
        <v>204</v>
      </c>
      <c r="G11" s="40">
        <v>127</v>
      </c>
      <c r="H11" s="40">
        <v>53</v>
      </c>
      <c r="I11" s="40">
        <v>31</v>
      </c>
      <c r="J11" s="40">
        <v>76</v>
      </c>
      <c r="K11" s="40">
        <v>247</v>
      </c>
      <c r="L11" s="40">
        <v>340</v>
      </c>
      <c r="M11" s="40">
        <v>195</v>
      </c>
      <c r="N11" s="40">
        <v>349</v>
      </c>
      <c r="O11" s="40">
        <v>126</v>
      </c>
      <c r="P11" s="40">
        <v>294</v>
      </c>
    </row>
    <row r="12" spans="1:16" s="7" customFormat="1" ht="11.25">
      <c r="A12" s="313"/>
      <c r="B12" s="316"/>
      <c r="C12" s="306"/>
      <c r="D12" s="210" t="s">
        <v>107</v>
      </c>
      <c r="E12" s="41">
        <v>13</v>
      </c>
      <c r="F12" s="41">
        <v>56</v>
      </c>
      <c r="G12" s="41">
        <v>132</v>
      </c>
      <c r="H12" s="41">
        <v>205</v>
      </c>
      <c r="I12" s="41">
        <v>587</v>
      </c>
      <c r="J12" s="41">
        <v>271</v>
      </c>
      <c r="K12" s="41">
        <v>117</v>
      </c>
      <c r="L12" s="41">
        <v>204</v>
      </c>
      <c r="M12" s="41">
        <v>127</v>
      </c>
      <c r="N12" s="41">
        <v>53</v>
      </c>
      <c r="O12" s="41">
        <v>31</v>
      </c>
      <c r="P12" s="41">
        <v>97</v>
      </c>
    </row>
    <row r="13" spans="1:16" s="7" customFormat="1" ht="23.25" thickBot="1">
      <c r="A13" s="313"/>
      <c r="B13" s="316"/>
      <c r="C13" s="307"/>
      <c r="D13" s="211" t="s">
        <v>108</v>
      </c>
      <c r="E13" s="42">
        <v>1369</v>
      </c>
      <c r="F13" s="42">
        <v>1517</v>
      </c>
      <c r="G13" s="42">
        <v>1512</v>
      </c>
      <c r="H13" s="42">
        <v>1360</v>
      </c>
      <c r="I13" s="42">
        <v>804</v>
      </c>
      <c r="J13" s="42">
        <v>609</v>
      </c>
      <c r="K13" s="42">
        <v>739</v>
      </c>
      <c r="L13" s="42">
        <v>875</v>
      </c>
      <c r="M13" s="42">
        <v>943</v>
      </c>
      <c r="N13" s="42">
        <v>1239</v>
      </c>
      <c r="O13" s="42">
        <v>1334</v>
      </c>
      <c r="P13" s="42">
        <v>1531</v>
      </c>
    </row>
    <row r="14" spans="1:16" s="7" customFormat="1" ht="11.25">
      <c r="A14" s="313"/>
      <c r="B14" s="316"/>
      <c r="C14" s="305" t="s">
        <v>112</v>
      </c>
      <c r="D14" s="213" t="s">
        <v>106</v>
      </c>
      <c r="E14" s="40">
        <v>146</v>
      </c>
      <c r="F14" s="40">
        <v>250</v>
      </c>
      <c r="G14" s="40">
        <v>216</v>
      </c>
      <c r="H14" s="40">
        <v>60</v>
      </c>
      <c r="I14" s="40">
        <v>48</v>
      </c>
      <c r="J14" s="40">
        <v>98</v>
      </c>
      <c r="K14" s="40">
        <v>198</v>
      </c>
      <c r="L14" s="40">
        <v>247</v>
      </c>
      <c r="M14" s="40">
        <v>183</v>
      </c>
      <c r="N14" s="40">
        <v>441</v>
      </c>
      <c r="O14" s="40">
        <v>84</v>
      </c>
      <c r="P14" s="40">
        <v>171</v>
      </c>
    </row>
    <row r="15" spans="1:16" s="7" customFormat="1" ht="11.25">
      <c r="A15" s="313"/>
      <c r="B15" s="316"/>
      <c r="C15" s="306"/>
      <c r="D15" s="210" t="s">
        <v>107</v>
      </c>
      <c r="E15" s="41">
        <v>72</v>
      </c>
      <c r="F15" s="41">
        <v>23</v>
      </c>
      <c r="G15" s="41">
        <v>16</v>
      </c>
      <c r="H15" s="41">
        <v>14</v>
      </c>
      <c r="I15" s="41">
        <v>13</v>
      </c>
      <c r="J15" s="41">
        <v>67</v>
      </c>
      <c r="K15" s="41">
        <v>67</v>
      </c>
      <c r="L15" s="41">
        <v>45</v>
      </c>
      <c r="M15" s="41">
        <v>166</v>
      </c>
      <c r="N15" s="41">
        <v>65</v>
      </c>
      <c r="O15" s="41">
        <v>130</v>
      </c>
      <c r="P15" s="41">
        <v>30</v>
      </c>
    </row>
    <row r="16" spans="1:16" s="7" customFormat="1" ht="23.25" thickBot="1">
      <c r="A16" s="313"/>
      <c r="B16" s="316"/>
      <c r="C16" s="307"/>
      <c r="D16" s="211" t="s">
        <v>108</v>
      </c>
      <c r="E16" s="42">
        <v>781.2</v>
      </c>
      <c r="F16" s="42">
        <v>1008.2</v>
      </c>
      <c r="G16" s="42">
        <v>1208.2</v>
      </c>
      <c r="H16" s="42">
        <v>1254.2</v>
      </c>
      <c r="I16" s="42">
        <v>1289.2</v>
      </c>
      <c r="J16" s="42">
        <v>1320.2</v>
      </c>
      <c r="K16" s="42">
        <v>1451.2</v>
      </c>
      <c r="L16" s="42">
        <v>1653.2</v>
      </c>
      <c r="M16" s="42">
        <v>1670.2</v>
      </c>
      <c r="N16" s="42">
        <v>2046.2</v>
      </c>
      <c r="O16" s="42">
        <v>2000.2</v>
      </c>
      <c r="P16" s="42">
        <v>2141.2</v>
      </c>
    </row>
    <row r="17" spans="1:16" s="7" customFormat="1" ht="11.25">
      <c r="A17" s="313"/>
      <c r="B17" s="316"/>
      <c r="C17" s="305" t="s">
        <v>113</v>
      </c>
      <c r="D17" s="213" t="s">
        <v>106</v>
      </c>
      <c r="E17" s="40">
        <v>232</v>
      </c>
      <c r="F17" s="40">
        <v>124</v>
      </c>
      <c r="G17" s="40">
        <v>156</v>
      </c>
      <c r="H17" s="40">
        <v>172</v>
      </c>
      <c r="I17" s="40">
        <v>45</v>
      </c>
      <c r="J17" s="40">
        <v>36</v>
      </c>
      <c r="K17" s="40">
        <v>39</v>
      </c>
      <c r="L17" s="40">
        <v>233</v>
      </c>
      <c r="M17" s="40">
        <v>278</v>
      </c>
      <c r="N17" s="40">
        <v>301</v>
      </c>
      <c r="O17" s="40">
        <v>94</v>
      </c>
      <c r="P17" s="40">
        <v>231</v>
      </c>
    </row>
    <row r="18" spans="1:16" s="7" customFormat="1" ht="11.25">
      <c r="A18" s="313"/>
      <c r="B18" s="316"/>
      <c r="C18" s="306"/>
      <c r="D18" s="210" t="s">
        <v>107</v>
      </c>
      <c r="E18" s="41">
        <v>196</v>
      </c>
      <c r="F18" s="41">
        <v>284</v>
      </c>
      <c r="G18" s="41">
        <v>21</v>
      </c>
      <c r="H18" s="41">
        <v>236</v>
      </c>
      <c r="I18" s="41">
        <v>47</v>
      </c>
      <c r="J18" s="41">
        <v>151</v>
      </c>
      <c r="K18" s="41">
        <v>9</v>
      </c>
      <c r="L18" s="41">
        <v>16</v>
      </c>
      <c r="M18" s="41">
        <v>10</v>
      </c>
      <c r="N18" s="41">
        <v>6</v>
      </c>
      <c r="O18" s="41">
        <v>18</v>
      </c>
      <c r="P18" s="41">
        <v>10</v>
      </c>
    </row>
    <row r="19" spans="1:16" s="7" customFormat="1" ht="23.25" thickBot="1">
      <c r="A19" s="313"/>
      <c r="B19" s="316"/>
      <c r="C19" s="307"/>
      <c r="D19" s="211" t="s">
        <v>108</v>
      </c>
      <c r="E19" s="42">
        <v>2087.8</v>
      </c>
      <c r="F19" s="42">
        <v>1927.8</v>
      </c>
      <c r="G19" s="42">
        <v>2062.8</v>
      </c>
      <c r="H19" s="42">
        <v>1998.8</v>
      </c>
      <c r="I19" s="42">
        <v>1996.8</v>
      </c>
      <c r="J19" s="42">
        <v>1881.8</v>
      </c>
      <c r="K19" s="42">
        <v>1911.8</v>
      </c>
      <c r="L19" s="42">
        <v>2128.8</v>
      </c>
      <c r="M19" s="42">
        <v>2396.8</v>
      </c>
      <c r="N19" s="42">
        <v>2691.8</v>
      </c>
      <c r="O19" s="42">
        <v>2767.8</v>
      </c>
      <c r="P19" s="42">
        <v>2988.8</v>
      </c>
    </row>
    <row r="20" spans="1:16" s="7" customFormat="1" ht="11.25">
      <c r="A20" s="313"/>
      <c r="B20" s="316"/>
      <c r="C20" s="305" t="s">
        <v>114</v>
      </c>
      <c r="D20" s="213" t="s">
        <v>106</v>
      </c>
      <c r="E20" s="40">
        <v>948</v>
      </c>
      <c r="F20" s="40">
        <v>534</v>
      </c>
      <c r="G20" s="40">
        <v>587</v>
      </c>
      <c r="H20" s="40">
        <v>739</v>
      </c>
      <c r="I20" s="40">
        <v>810</v>
      </c>
      <c r="J20" s="40">
        <v>574</v>
      </c>
      <c r="K20" s="40">
        <v>974</v>
      </c>
      <c r="L20" s="40">
        <v>929</v>
      </c>
      <c r="M20" s="40">
        <v>1509</v>
      </c>
      <c r="N20" s="40">
        <v>1392</v>
      </c>
      <c r="O20" s="40">
        <v>1167</v>
      </c>
      <c r="P20" s="40">
        <v>1329</v>
      </c>
    </row>
    <row r="21" spans="1:16" s="7" customFormat="1" ht="11.25">
      <c r="A21" s="313"/>
      <c r="B21" s="316"/>
      <c r="C21" s="306"/>
      <c r="D21" s="210" t="s">
        <v>107</v>
      </c>
      <c r="E21" s="41">
        <v>969</v>
      </c>
      <c r="F21" s="41">
        <v>544</v>
      </c>
      <c r="G21" s="41">
        <v>659</v>
      </c>
      <c r="H21" s="41">
        <v>611</v>
      </c>
      <c r="I21" s="41">
        <v>369</v>
      </c>
      <c r="J21" s="41">
        <v>529</v>
      </c>
      <c r="K21" s="41">
        <v>167</v>
      </c>
      <c r="L21" s="41">
        <v>605</v>
      </c>
      <c r="M21" s="41">
        <v>977</v>
      </c>
      <c r="N21" s="41">
        <v>1174</v>
      </c>
      <c r="O21" s="41">
        <v>414</v>
      </c>
      <c r="P21" s="41">
        <v>862</v>
      </c>
    </row>
    <row r="22" spans="1:16" s="7" customFormat="1" ht="23.25" thickBot="1">
      <c r="A22" s="313"/>
      <c r="B22" s="316"/>
      <c r="C22" s="307"/>
      <c r="D22" s="211" t="s">
        <v>108</v>
      </c>
      <c r="E22" s="42">
        <v>33310.8</v>
      </c>
      <c r="F22" s="42">
        <v>33300.8</v>
      </c>
      <c r="G22" s="42">
        <v>33228.8</v>
      </c>
      <c r="H22" s="42">
        <v>33356.8</v>
      </c>
      <c r="I22" s="42">
        <v>33797.8</v>
      </c>
      <c r="J22" s="42">
        <v>33842.8</v>
      </c>
      <c r="K22" s="42">
        <v>34649.8</v>
      </c>
      <c r="L22" s="42">
        <v>34973.8</v>
      </c>
      <c r="M22" s="42">
        <v>35505.8</v>
      </c>
      <c r="N22" s="42">
        <v>35723.8</v>
      </c>
      <c r="O22" s="42">
        <v>36476.8</v>
      </c>
      <c r="P22" s="42">
        <v>36943.8</v>
      </c>
    </row>
    <row r="23" spans="1:16" s="7" customFormat="1" ht="11.25">
      <c r="A23" s="313"/>
      <c r="B23" s="312" t="s">
        <v>116</v>
      </c>
      <c r="C23" s="310" t="s">
        <v>115</v>
      </c>
      <c r="D23" s="213" t="s">
        <v>118</v>
      </c>
      <c r="E23" s="40">
        <v>9056</v>
      </c>
      <c r="F23" s="40">
        <v>9066</v>
      </c>
      <c r="G23" s="40">
        <v>9552</v>
      </c>
      <c r="H23" s="40">
        <v>9554</v>
      </c>
      <c r="I23" s="40">
        <v>9914</v>
      </c>
      <c r="J23" s="40">
        <v>9915</v>
      </c>
      <c r="K23" s="40">
        <v>9916</v>
      </c>
      <c r="L23" s="40">
        <v>9976</v>
      </c>
      <c r="M23" s="40">
        <v>9916</v>
      </c>
      <c r="N23" s="40">
        <v>9917</v>
      </c>
      <c r="O23" s="40">
        <v>9841</v>
      </c>
      <c r="P23" s="40">
        <v>9761</v>
      </c>
    </row>
    <row r="24" spans="1:16" s="7" customFormat="1" ht="12" thickBot="1">
      <c r="A24" s="313"/>
      <c r="B24" s="313"/>
      <c r="C24" s="317"/>
      <c r="D24" s="211" t="s">
        <v>119</v>
      </c>
      <c r="E24" s="83">
        <v>23.852292780572604</v>
      </c>
      <c r="F24" s="83">
        <v>23.650023477852557</v>
      </c>
      <c r="G24" s="83">
        <v>24.677069339671387</v>
      </c>
      <c r="H24" s="83">
        <v>24.78661304968219</v>
      </c>
      <c r="I24" s="83">
        <v>25.85541414562904</v>
      </c>
      <c r="J24" s="83">
        <v>26.22322137000793</v>
      </c>
      <c r="K24" s="83">
        <v>25.525780626560607</v>
      </c>
      <c r="L24" s="83">
        <v>25.144297416509136</v>
      </c>
      <c r="M24" s="83">
        <v>24.376213771233317</v>
      </c>
      <c r="N24" s="83">
        <v>23.60066634935745</v>
      </c>
      <c r="O24" s="83">
        <v>22.94260269501562</v>
      </c>
      <c r="P24" s="83">
        <v>22.30677818913113</v>
      </c>
    </row>
    <row r="25" spans="1:16" s="7" customFormat="1" ht="11.25">
      <c r="A25" s="313"/>
      <c r="B25" s="313"/>
      <c r="C25" s="310" t="s">
        <v>117</v>
      </c>
      <c r="D25" s="213" t="s">
        <v>118</v>
      </c>
      <c r="E25" s="40">
        <v>23185</v>
      </c>
      <c r="F25" s="40">
        <v>23440</v>
      </c>
      <c r="G25" s="40">
        <v>23222</v>
      </c>
      <c r="H25" s="40">
        <v>23019</v>
      </c>
      <c r="I25" s="40">
        <v>22400</v>
      </c>
      <c r="J25" s="40">
        <v>21773</v>
      </c>
      <c r="K25" s="40">
        <v>22448</v>
      </c>
      <c r="L25" s="40">
        <v>23139</v>
      </c>
      <c r="M25" s="40">
        <v>24010</v>
      </c>
      <c r="N25" s="40">
        <v>25310</v>
      </c>
      <c r="O25" s="40">
        <v>26151</v>
      </c>
      <c r="P25" s="40">
        <v>26733</v>
      </c>
    </row>
    <row r="26" spans="1:16" s="7" customFormat="1" ht="12" thickBot="1">
      <c r="A26" s="313"/>
      <c r="B26" s="313"/>
      <c r="C26" s="317"/>
      <c r="D26" s="211" t="s">
        <v>119</v>
      </c>
      <c r="E26" s="83">
        <v>61.06618905891958</v>
      </c>
      <c r="F26" s="83">
        <v>61.146762664997134</v>
      </c>
      <c r="G26" s="83">
        <v>59.99276635320864</v>
      </c>
      <c r="H26" s="83">
        <v>59.71980801660397</v>
      </c>
      <c r="I26" s="83">
        <v>58.418527018568746</v>
      </c>
      <c r="J26" s="83">
        <v>57.58529489553028</v>
      </c>
      <c r="K26" s="83">
        <v>57.78567199526346</v>
      </c>
      <c r="L26" s="83">
        <v>58.32136105860113</v>
      </c>
      <c r="M26" s="83">
        <v>59.023083163302935</v>
      </c>
      <c r="N26" s="83">
        <v>60.23322227510709</v>
      </c>
      <c r="O26" s="83">
        <v>60.96656875087425</v>
      </c>
      <c r="P26" s="83">
        <v>61.09282873988756</v>
      </c>
    </row>
    <row r="27" spans="1:16" s="7" customFormat="1" ht="11.25">
      <c r="A27" s="313"/>
      <c r="B27" s="313"/>
      <c r="C27" s="310" t="s">
        <v>120</v>
      </c>
      <c r="D27" s="213" t="s">
        <v>118</v>
      </c>
      <c r="E27" s="40">
        <v>102</v>
      </c>
      <c r="F27" s="40">
        <v>102</v>
      </c>
      <c r="G27" s="40">
        <v>103</v>
      </c>
      <c r="H27" s="40">
        <v>104</v>
      </c>
      <c r="I27" s="40">
        <v>104</v>
      </c>
      <c r="J27" s="40">
        <v>105</v>
      </c>
      <c r="K27" s="40">
        <v>105</v>
      </c>
      <c r="L27" s="40">
        <v>115</v>
      </c>
      <c r="M27" s="40">
        <v>118</v>
      </c>
      <c r="N27" s="40">
        <v>127</v>
      </c>
      <c r="O27" s="40">
        <v>126</v>
      </c>
      <c r="P27" s="40">
        <v>128</v>
      </c>
    </row>
    <row r="28" spans="1:16" s="7" customFormat="1" ht="12" thickBot="1">
      <c r="A28" s="313"/>
      <c r="B28" s="313"/>
      <c r="C28" s="317"/>
      <c r="D28" s="211" t="s">
        <v>119</v>
      </c>
      <c r="E28" s="83">
        <v>0.26865435773171437</v>
      </c>
      <c r="F28" s="83">
        <v>0.26608232900297385</v>
      </c>
      <c r="G28" s="83">
        <v>0.2660948641107781</v>
      </c>
      <c r="H28" s="83">
        <v>0.26981450252951095</v>
      </c>
      <c r="I28" s="83">
        <v>0.2712288754433549</v>
      </c>
      <c r="J28" s="83">
        <v>0.27770431102882837</v>
      </c>
      <c r="K28" s="83">
        <v>0.27029114217314076</v>
      </c>
      <c r="L28" s="83">
        <v>0.2898550724637681</v>
      </c>
      <c r="M28" s="83">
        <v>0.29007596056933554</v>
      </c>
      <c r="N28" s="83">
        <v>0.3022370299857211</v>
      </c>
      <c r="O28" s="83">
        <v>0.2937473772555602</v>
      </c>
      <c r="P28" s="83">
        <v>0.2925179395767631</v>
      </c>
    </row>
    <row r="29" spans="1:16" s="7" customFormat="1" ht="11.25">
      <c r="A29" s="313"/>
      <c r="B29" s="313"/>
      <c r="C29" s="308" t="s">
        <v>121</v>
      </c>
      <c r="D29" s="213" t="s">
        <v>118</v>
      </c>
      <c r="E29" s="40">
        <v>4871</v>
      </c>
      <c r="F29" s="40">
        <v>4962</v>
      </c>
      <c r="G29" s="40">
        <v>5056</v>
      </c>
      <c r="H29" s="40">
        <v>5079</v>
      </c>
      <c r="I29" s="40">
        <v>5107</v>
      </c>
      <c r="J29" s="40">
        <v>5156</v>
      </c>
      <c r="K29" s="40">
        <v>5415</v>
      </c>
      <c r="L29" s="40">
        <v>5457</v>
      </c>
      <c r="M29" s="40">
        <v>5584</v>
      </c>
      <c r="N29" s="40">
        <v>5644</v>
      </c>
      <c r="O29" s="40">
        <v>5733</v>
      </c>
      <c r="P29" s="40">
        <v>5998</v>
      </c>
    </row>
    <row r="30" spans="1:16" s="7" customFormat="1" ht="12" thickBot="1">
      <c r="A30" s="313"/>
      <c r="B30" s="313"/>
      <c r="C30" s="309"/>
      <c r="D30" s="211" t="s">
        <v>119</v>
      </c>
      <c r="E30" s="84">
        <v>12.829562514815498</v>
      </c>
      <c r="F30" s="84">
        <v>12.944122710909376</v>
      </c>
      <c r="G30" s="84">
        <v>13.061899348971789</v>
      </c>
      <c r="H30" s="84">
        <v>13.17680633026333</v>
      </c>
      <c r="I30" s="84">
        <v>13.318902566242437</v>
      </c>
      <c r="J30" s="84">
        <v>13.636604072996562</v>
      </c>
      <c r="K30" s="84">
        <v>13.939300332071975</v>
      </c>
      <c r="L30" s="84">
        <v>13.754253308128545</v>
      </c>
      <c r="M30" s="84">
        <v>13.726984439145504</v>
      </c>
      <c r="N30" s="84">
        <v>13.431699190861496</v>
      </c>
      <c r="O30" s="84">
        <v>13.365505665127989</v>
      </c>
      <c r="P30" s="84">
        <v>13.707207824854883</v>
      </c>
    </row>
    <row r="31" spans="1:16" s="7" customFormat="1" ht="11.25">
      <c r="A31" s="313"/>
      <c r="B31" s="313"/>
      <c r="C31" s="310" t="s">
        <v>122</v>
      </c>
      <c r="D31" s="213" t="s">
        <v>118</v>
      </c>
      <c r="E31" s="40">
        <v>753</v>
      </c>
      <c r="F31" s="40">
        <v>764</v>
      </c>
      <c r="G31" s="40">
        <v>775</v>
      </c>
      <c r="H31" s="40">
        <v>789</v>
      </c>
      <c r="I31" s="40">
        <v>819</v>
      </c>
      <c r="J31" s="40">
        <v>861</v>
      </c>
      <c r="K31" s="40">
        <v>963</v>
      </c>
      <c r="L31" s="40">
        <v>988</v>
      </c>
      <c r="M31" s="40">
        <v>1051</v>
      </c>
      <c r="N31" s="40">
        <v>1022</v>
      </c>
      <c r="O31" s="40">
        <v>1043</v>
      </c>
      <c r="P31" s="40">
        <v>1138</v>
      </c>
    </row>
    <row r="32" spans="1:16" s="7" customFormat="1" ht="12" thickBot="1">
      <c r="A32" s="313"/>
      <c r="B32" s="313"/>
      <c r="C32" s="311"/>
      <c r="D32" s="211" t="s">
        <v>119</v>
      </c>
      <c r="E32" s="83">
        <v>1.9833012879605971</v>
      </c>
      <c r="F32" s="83">
        <v>1.993008817237961</v>
      </c>
      <c r="G32" s="83">
        <v>2.0021700940374085</v>
      </c>
      <c r="H32" s="83">
        <v>2.0469581009210014</v>
      </c>
      <c r="I32" s="83">
        <v>2.1359273941164196</v>
      </c>
      <c r="J32" s="83">
        <v>2.2771753504363925</v>
      </c>
      <c r="K32" s="83">
        <v>2.478955903930806</v>
      </c>
      <c r="L32" s="83">
        <v>2.4902331442974166</v>
      </c>
      <c r="M32" s="83">
        <v>2.583642665748912</v>
      </c>
      <c r="N32" s="83">
        <v>2.432175154688244</v>
      </c>
      <c r="O32" s="83">
        <v>2.4315755117265816</v>
      </c>
      <c r="P32" s="83">
        <v>2.6006673065496595</v>
      </c>
    </row>
    <row r="33" spans="1:16" s="7" customFormat="1" ht="12" thickBot="1">
      <c r="A33" s="314"/>
      <c r="B33" s="314"/>
      <c r="C33" s="318" t="s">
        <v>89</v>
      </c>
      <c r="D33" s="319"/>
      <c r="E33" s="62">
        <v>37967</v>
      </c>
      <c r="F33" s="62">
        <v>38334</v>
      </c>
      <c r="G33" s="62">
        <v>38708</v>
      </c>
      <c r="H33" s="62">
        <v>38545</v>
      </c>
      <c r="I33" s="62">
        <v>38344</v>
      </c>
      <c r="J33" s="62">
        <v>37810</v>
      </c>
      <c r="K33" s="62">
        <v>38847</v>
      </c>
      <c r="L33" s="62">
        <v>39675</v>
      </c>
      <c r="M33" s="62">
        <v>40679</v>
      </c>
      <c r="N33" s="62">
        <v>42020</v>
      </c>
      <c r="O33" s="62">
        <v>42894</v>
      </c>
      <c r="P33" s="62">
        <v>43758</v>
      </c>
    </row>
    <row r="34" ht="13.5" customHeight="1">
      <c r="A34" s="3" t="s">
        <v>71</v>
      </c>
    </row>
    <row r="71" spans="4:15" ht="12.75"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</sheetData>
  <sheetProtection/>
  <mergeCells count="16">
    <mergeCell ref="B23:B33"/>
    <mergeCell ref="C33:D33"/>
    <mergeCell ref="C11:C13"/>
    <mergeCell ref="C14:C16"/>
    <mergeCell ref="C17:C19"/>
    <mergeCell ref="C20:C22"/>
    <mergeCell ref="E3:P3"/>
    <mergeCell ref="A5:C7"/>
    <mergeCell ref="C8:C10"/>
    <mergeCell ref="C29:C30"/>
    <mergeCell ref="C31:C32"/>
    <mergeCell ref="A8:A33"/>
    <mergeCell ref="B8:B22"/>
    <mergeCell ref="C23:C24"/>
    <mergeCell ref="C25:C26"/>
    <mergeCell ref="C27:C28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3.00390625" style="0" customWidth="1"/>
  </cols>
  <sheetData>
    <row r="1" spans="1:15" s="3" customFormat="1" ht="19.5" customHeight="1">
      <c r="A1" s="4" t="s">
        <v>307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3:15" s="3" customFormat="1" ht="6.75" customHeight="1" thickBo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3:15" s="3" customFormat="1" ht="13.5" customHeight="1" thickBot="1">
      <c r="C3" s="273">
        <v>2009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51"/>
    </row>
    <row r="4" spans="3:15" s="3" customFormat="1" ht="13.5" customHeight="1" thickBot="1">
      <c r="C4" s="207" t="s">
        <v>275</v>
      </c>
      <c r="D4" s="207" t="s">
        <v>276</v>
      </c>
      <c r="E4" s="207" t="s">
        <v>12</v>
      </c>
      <c r="F4" s="207" t="s">
        <v>13</v>
      </c>
      <c r="G4" s="207" t="s">
        <v>14</v>
      </c>
      <c r="H4" s="207" t="s">
        <v>15</v>
      </c>
      <c r="I4" s="207" t="s">
        <v>16</v>
      </c>
      <c r="J4" s="207" t="s">
        <v>277</v>
      </c>
      <c r="K4" s="207" t="s">
        <v>278</v>
      </c>
      <c r="L4" s="207" t="s">
        <v>279</v>
      </c>
      <c r="M4" s="207" t="s">
        <v>280</v>
      </c>
      <c r="N4" s="207" t="s">
        <v>281</v>
      </c>
      <c r="O4" s="51"/>
    </row>
    <row r="5" spans="1:15" s="3" customFormat="1" ht="24.75" customHeight="1">
      <c r="A5" s="320" t="s">
        <v>123</v>
      </c>
      <c r="B5" s="85" t="s">
        <v>125</v>
      </c>
      <c r="C5" s="86">
        <v>5.06</v>
      </c>
      <c r="D5" s="86">
        <v>5.06</v>
      </c>
      <c r="E5" s="86">
        <v>5.01</v>
      </c>
      <c r="F5" s="86">
        <v>4.96</v>
      </c>
      <c r="G5" s="86">
        <v>4.9</v>
      </c>
      <c r="H5" s="86">
        <v>4.88</v>
      </c>
      <c r="I5" s="86">
        <v>4.88</v>
      </c>
      <c r="J5" s="86">
        <v>4.86</v>
      </c>
      <c r="K5" s="86">
        <v>4.81</v>
      </c>
      <c r="L5" s="86">
        <v>4.69</v>
      </c>
      <c r="M5" s="86">
        <v>4.59</v>
      </c>
      <c r="N5" s="86">
        <v>4.5</v>
      </c>
      <c r="O5" s="51"/>
    </row>
    <row r="6" spans="1:15" s="3" customFormat="1" ht="24.75" customHeight="1" thickBot="1">
      <c r="A6" s="321"/>
      <c r="B6" s="87" t="s">
        <v>126</v>
      </c>
      <c r="C6" s="88">
        <v>5.12</v>
      </c>
      <c r="D6" s="88">
        <v>5.12</v>
      </c>
      <c r="E6" s="88">
        <v>5.07</v>
      </c>
      <c r="F6" s="88">
        <v>5.02</v>
      </c>
      <c r="G6" s="88">
        <v>4.96</v>
      </c>
      <c r="H6" s="88">
        <v>4.94</v>
      </c>
      <c r="I6" s="88">
        <v>4.94</v>
      </c>
      <c r="J6" s="88">
        <v>4.92</v>
      </c>
      <c r="K6" s="88">
        <v>4.87</v>
      </c>
      <c r="L6" s="88">
        <v>4.75</v>
      </c>
      <c r="M6" s="88">
        <v>4.64</v>
      </c>
      <c r="N6" s="88">
        <v>4.55</v>
      </c>
      <c r="O6" s="51"/>
    </row>
    <row r="7" spans="1:15" s="3" customFormat="1" ht="24.75" customHeight="1">
      <c r="A7" s="320" t="s">
        <v>110</v>
      </c>
      <c r="B7" s="85" t="s">
        <v>125</v>
      </c>
      <c r="C7" s="86">
        <v>6.81</v>
      </c>
      <c r="D7" s="86">
        <v>6.78</v>
      </c>
      <c r="E7" s="86">
        <v>6.73</v>
      </c>
      <c r="F7" s="86">
        <v>6.69</v>
      </c>
      <c r="G7" s="86">
        <v>6.57</v>
      </c>
      <c r="H7" s="86">
        <v>6.4</v>
      </c>
      <c r="I7" s="86">
        <v>6.22</v>
      </c>
      <c r="J7" s="86">
        <v>6.14</v>
      </c>
      <c r="K7" s="86">
        <v>5.98</v>
      </c>
      <c r="L7" s="86">
        <v>5.81</v>
      </c>
      <c r="M7" s="86">
        <v>5.66</v>
      </c>
      <c r="N7" s="86">
        <v>5.56</v>
      </c>
      <c r="O7" s="51"/>
    </row>
    <row r="8" spans="1:15" s="3" customFormat="1" ht="24.75" customHeight="1" thickBot="1">
      <c r="A8" s="321"/>
      <c r="B8" s="87" t="s">
        <v>332</v>
      </c>
      <c r="C8" s="88">
        <v>7.05</v>
      </c>
      <c r="D8" s="88">
        <v>7.02</v>
      </c>
      <c r="E8" s="88">
        <v>6.96</v>
      </c>
      <c r="F8" s="88">
        <v>6.92</v>
      </c>
      <c r="G8" s="88">
        <v>6.79</v>
      </c>
      <c r="H8" s="88">
        <v>6.61</v>
      </c>
      <c r="I8" s="88">
        <v>6.42</v>
      </c>
      <c r="J8" s="88">
        <v>6.33</v>
      </c>
      <c r="K8" s="88">
        <v>6.16</v>
      </c>
      <c r="L8" s="88">
        <v>5.98</v>
      </c>
      <c r="M8" s="88">
        <v>5.82</v>
      </c>
      <c r="N8" s="88">
        <v>5.72</v>
      </c>
      <c r="O8" s="51"/>
    </row>
    <row r="9" spans="1:15" s="3" customFormat="1" ht="24.75" customHeight="1">
      <c r="A9" s="320" t="s">
        <v>112</v>
      </c>
      <c r="B9" s="85" t="s">
        <v>125</v>
      </c>
      <c r="C9" s="86">
        <v>7</v>
      </c>
      <c r="D9" s="86">
        <v>6.9</v>
      </c>
      <c r="E9" s="86">
        <v>6.78</v>
      </c>
      <c r="F9" s="86">
        <v>6.7</v>
      </c>
      <c r="G9" s="86">
        <v>6.61</v>
      </c>
      <c r="H9" s="86">
        <v>6.45</v>
      </c>
      <c r="I9" s="86">
        <v>6.23</v>
      </c>
      <c r="J9" s="86">
        <v>6.06</v>
      </c>
      <c r="K9" s="86">
        <v>5.96</v>
      </c>
      <c r="L9" s="86">
        <v>5.81</v>
      </c>
      <c r="M9" s="86">
        <v>5.65</v>
      </c>
      <c r="N9" s="86">
        <v>5.42</v>
      </c>
      <c r="O9" s="51"/>
    </row>
    <row r="10" spans="1:15" s="3" customFormat="1" ht="24.75" customHeight="1" thickBot="1">
      <c r="A10" s="321"/>
      <c r="B10" s="87" t="s">
        <v>332</v>
      </c>
      <c r="C10" s="88">
        <v>7.53</v>
      </c>
      <c r="D10" s="88">
        <v>7.41</v>
      </c>
      <c r="E10" s="88">
        <v>7.27</v>
      </c>
      <c r="F10" s="88">
        <v>7.18</v>
      </c>
      <c r="G10" s="88">
        <v>7.08</v>
      </c>
      <c r="H10" s="88">
        <v>6.89</v>
      </c>
      <c r="I10" s="88">
        <v>6.64</v>
      </c>
      <c r="J10" s="88">
        <v>6.45</v>
      </c>
      <c r="K10" s="88">
        <v>6.34</v>
      </c>
      <c r="L10" s="88">
        <v>6.17</v>
      </c>
      <c r="M10" s="88">
        <v>5.99</v>
      </c>
      <c r="N10" s="88">
        <v>5.73</v>
      </c>
      <c r="O10" s="51"/>
    </row>
    <row r="11" spans="1:15" s="3" customFormat="1" ht="24.75" customHeight="1" thickBot="1">
      <c r="A11" s="82" t="s">
        <v>113</v>
      </c>
      <c r="B11" s="53" t="s">
        <v>127</v>
      </c>
      <c r="C11" s="89">
        <v>8.14</v>
      </c>
      <c r="D11" s="89">
        <v>8.08</v>
      </c>
      <c r="E11" s="89">
        <v>7.96</v>
      </c>
      <c r="F11" s="89">
        <v>7.76</v>
      </c>
      <c r="G11" s="89">
        <v>7.7</v>
      </c>
      <c r="H11" s="89">
        <v>7.56</v>
      </c>
      <c r="I11" s="89">
        <v>7.3</v>
      </c>
      <c r="J11" s="89">
        <v>7.16</v>
      </c>
      <c r="K11" s="89">
        <v>6.98</v>
      </c>
      <c r="L11" s="89">
        <v>6.74</v>
      </c>
      <c r="M11" s="89">
        <v>6.54</v>
      </c>
      <c r="N11" s="89">
        <v>6.32</v>
      </c>
      <c r="O11" s="51"/>
    </row>
    <row r="12" spans="1:15" s="3" customFormat="1" ht="24.75" customHeight="1" thickBot="1">
      <c r="A12" s="82" t="s">
        <v>128</v>
      </c>
      <c r="B12" s="53" t="s">
        <v>127</v>
      </c>
      <c r="C12" s="89">
        <v>8.96</v>
      </c>
      <c r="D12" s="89">
        <v>8.92</v>
      </c>
      <c r="E12" s="89">
        <v>8.84</v>
      </c>
      <c r="F12" s="89">
        <v>8.76</v>
      </c>
      <c r="G12" s="89">
        <v>8.68</v>
      </c>
      <c r="H12" s="89">
        <v>8.52</v>
      </c>
      <c r="I12" s="89">
        <v>8.2</v>
      </c>
      <c r="J12" s="89">
        <v>7.86</v>
      </c>
      <c r="K12" s="89">
        <v>7.64</v>
      </c>
      <c r="L12" s="89">
        <v>7.42</v>
      </c>
      <c r="M12" s="89">
        <v>7.22</v>
      </c>
      <c r="N12" s="89">
        <v>7.1</v>
      </c>
      <c r="O12" s="51"/>
    </row>
    <row r="13" spans="1:15" s="3" customFormat="1" ht="24.75" customHeight="1" thickBot="1">
      <c r="A13" s="82" t="s">
        <v>124</v>
      </c>
      <c r="B13" s="53" t="s">
        <v>127</v>
      </c>
      <c r="C13" s="133"/>
      <c r="D13" s="133"/>
      <c r="E13" s="133"/>
      <c r="F13" s="133"/>
      <c r="G13" s="133"/>
      <c r="H13" s="133"/>
      <c r="I13" s="89">
        <v>9</v>
      </c>
      <c r="J13" s="89">
        <v>8.52</v>
      </c>
      <c r="K13" s="89">
        <v>8.28</v>
      </c>
      <c r="L13" s="89">
        <v>8</v>
      </c>
      <c r="M13" s="89">
        <v>7.86</v>
      </c>
      <c r="N13" s="89">
        <v>7.74</v>
      </c>
      <c r="O13" s="51"/>
    </row>
    <row r="14" spans="1:15" s="3" customFormat="1" ht="24.75" customHeight="1" thickBot="1">
      <c r="A14" s="322" t="s">
        <v>129</v>
      </c>
      <c r="B14" s="323"/>
      <c r="C14" s="89">
        <v>12</v>
      </c>
      <c r="D14" s="89">
        <v>12</v>
      </c>
      <c r="E14" s="89">
        <v>12</v>
      </c>
      <c r="F14" s="89">
        <v>12</v>
      </c>
      <c r="G14" s="89">
        <v>12</v>
      </c>
      <c r="H14" s="89">
        <v>12</v>
      </c>
      <c r="I14" s="89">
        <v>12</v>
      </c>
      <c r="J14" s="89">
        <v>12</v>
      </c>
      <c r="K14" s="89">
        <v>12</v>
      </c>
      <c r="L14" s="89">
        <v>12</v>
      </c>
      <c r="M14" s="89">
        <v>12</v>
      </c>
      <c r="N14" s="89">
        <v>10</v>
      </c>
      <c r="O14" s="51"/>
    </row>
    <row r="15" spans="1:15" s="3" customFormat="1" ht="13.5" customHeight="1">
      <c r="A15" s="3" t="s">
        <v>71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s="3" customFormat="1" ht="12.75">
      <c r="A16" s="26"/>
      <c r="B16" s="19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</row>
  </sheetData>
  <sheetProtection/>
  <mergeCells count="5">
    <mergeCell ref="A7:A8"/>
    <mergeCell ref="A5:A6"/>
    <mergeCell ref="C3:N3"/>
    <mergeCell ref="A9:A10"/>
    <mergeCell ref="A14:B14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9.28125" style="0" customWidth="1"/>
    <col min="3" max="14" width="9.57421875" style="0" customWidth="1"/>
  </cols>
  <sheetData>
    <row r="1" spans="1:15" s="3" customFormat="1" ht="18.75">
      <c r="A1" s="4" t="s">
        <v>333</v>
      </c>
      <c r="B1" s="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3:15" s="3" customFormat="1" ht="13.5" thickBot="1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3:15" s="3" customFormat="1" ht="13.5" customHeight="1" thickBot="1">
      <c r="C3" s="273">
        <v>2009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51"/>
    </row>
    <row r="4" spans="3:15" s="3" customFormat="1" ht="13.5" thickBot="1">
      <c r="C4" s="207" t="s">
        <v>275</v>
      </c>
      <c r="D4" s="207" t="s">
        <v>276</v>
      </c>
      <c r="E4" s="207" t="s">
        <v>12</v>
      </c>
      <c r="F4" s="207" t="s">
        <v>13</v>
      </c>
      <c r="G4" s="207" t="s">
        <v>14</v>
      </c>
      <c r="H4" s="207" t="s">
        <v>15</v>
      </c>
      <c r="I4" s="207" t="s">
        <v>16</v>
      </c>
      <c r="J4" s="207" t="s">
        <v>277</v>
      </c>
      <c r="K4" s="207" t="s">
        <v>278</v>
      </c>
      <c r="L4" s="207" t="s">
        <v>279</v>
      </c>
      <c r="M4" s="207" t="s">
        <v>280</v>
      </c>
      <c r="N4" s="207" t="s">
        <v>281</v>
      </c>
      <c r="O4" s="51"/>
    </row>
    <row r="5" spans="3:15" s="3" customFormat="1" ht="13.5" thickBot="1">
      <c r="C5" s="323" t="s">
        <v>308</v>
      </c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51"/>
    </row>
    <row r="6" spans="1:15" s="3" customFormat="1" ht="24.75" customHeight="1">
      <c r="A6" s="324" t="s">
        <v>309</v>
      </c>
      <c r="B6" s="134" t="s">
        <v>130</v>
      </c>
      <c r="C6" s="238">
        <v>1507.5</v>
      </c>
      <c r="D6" s="238">
        <v>1507.5</v>
      </c>
      <c r="E6" s="238">
        <v>1507.5</v>
      </c>
      <c r="F6" s="238">
        <v>1507.5</v>
      </c>
      <c r="G6" s="238">
        <v>1507.5</v>
      </c>
      <c r="H6" s="238">
        <v>1507.5</v>
      </c>
      <c r="I6" s="238">
        <v>1507.5</v>
      </c>
      <c r="J6" s="238">
        <v>1507.5</v>
      </c>
      <c r="K6" s="238">
        <v>1507.5</v>
      </c>
      <c r="L6" s="238">
        <v>1507.5</v>
      </c>
      <c r="M6" s="238">
        <v>1507.5</v>
      </c>
      <c r="N6" s="238">
        <v>1507.5</v>
      </c>
      <c r="O6" s="51"/>
    </row>
    <row r="7" spans="1:15" s="3" customFormat="1" ht="24.75" customHeight="1">
      <c r="A7" s="325"/>
      <c r="B7" s="135" t="s">
        <v>131</v>
      </c>
      <c r="C7" s="239">
        <v>1995.6</v>
      </c>
      <c r="D7" s="239">
        <v>1927.55</v>
      </c>
      <c r="E7" s="239">
        <v>1972.15</v>
      </c>
      <c r="F7" s="239">
        <v>1992.61</v>
      </c>
      <c r="G7" s="239">
        <v>2054.44</v>
      </c>
      <c r="H7" s="239">
        <v>2114.13</v>
      </c>
      <c r="I7" s="239">
        <v>2123.3</v>
      </c>
      <c r="J7" s="239">
        <v>2150.08</v>
      </c>
      <c r="K7" s="239">
        <v>2194.13</v>
      </c>
      <c r="L7" s="239">
        <v>2234.24</v>
      </c>
      <c r="M7" s="239">
        <v>2248.82</v>
      </c>
      <c r="N7" s="239">
        <v>2206.64</v>
      </c>
      <c r="O7" s="51"/>
    </row>
    <row r="8" spans="1:15" s="3" customFormat="1" ht="24.75" customHeight="1">
      <c r="A8" s="325"/>
      <c r="B8" s="135" t="s">
        <v>132</v>
      </c>
      <c r="C8" s="239">
        <v>2169.36</v>
      </c>
      <c r="D8" s="239">
        <v>2168.02</v>
      </c>
      <c r="E8" s="239">
        <v>2142.42</v>
      </c>
      <c r="F8" s="239">
        <v>2216.28</v>
      </c>
      <c r="G8" s="239">
        <v>2321.61</v>
      </c>
      <c r="H8" s="239">
        <v>2469.03</v>
      </c>
      <c r="I8" s="239">
        <v>2465.95</v>
      </c>
      <c r="J8" s="239">
        <v>2491.28</v>
      </c>
      <c r="K8" s="239">
        <v>2464.3</v>
      </c>
      <c r="L8" s="239">
        <v>2440.53</v>
      </c>
      <c r="M8" s="239">
        <v>2502.92</v>
      </c>
      <c r="N8" s="239">
        <v>2449.36</v>
      </c>
      <c r="O8" s="51"/>
    </row>
    <row r="9" spans="1:15" s="3" customFormat="1" ht="24.75" customHeight="1">
      <c r="A9" s="325"/>
      <c r="B9" s="135" t="s">
        <v>133</v>
      </c>
      <c r="C9" s="239">
        <v>1226.43</v>
      </c>
      <c r="D9" s="239">
        <v>1209.87</v>
      </c>
      <c r="E9" s="239">
        <v>1195.39</v>
      </c>
      <c r="F9" s="239">
        <v>1227.3</v>
      </c>
      <c r="G9" s="239">
        <v>1306.96</v>
      </c>
      <c r="H9" s="239">
        <v>1341.63</v>
      </c>
      <c r="I9" s="239">
        <v>1341.5</v>
      </c>
      <c r="J9" s="239">
        <v>1384.99</v>
      </c>
      <c r="K9" s="239">
        <v>1392.63</v>
      </c>
      <c r="L9" s="239">
        <v>1430.52</v>
      </c>
      <c r="M9" s="239">
        <v>1423.44</v>
      </c>
      <c r="N9" s="239">
        <v>1429.6</v>
      </c>
      <c r="O9" s="51"/>
    </row>
    <row r="10" spans="1:15" s="3" customFormat="1" ht="24.75" customHeight="1">
      <c r="A10" s="325"/>
      <c r="B10" s="135" t="s">
        <v>134</v>
      </c>
      <c r="C10" s="239">
        <v>16.76</v>
      </c>
      <c r="D10" s="239">
        <v>16.31</v>
      </c>
      <c r="E10" s="239">
        <v>15.43</v>
      </c>
      <c r="F10" s="239">
        <v>15.27</v>
      </c>
      <c r="G10" s="239">
        <v>15.59</v>
      </c>
      <c r="H10" s="239">
        <v>15.62</v>
      </c>
      <c r="I10" s="239">
        <v>15.96</v>
      </c>
      <c r="J10" s="239">
        <v>15.89</v>
      </c>
      <c r="K10" s="239">
        <v>16.5</v>
      </c>
      <c r="L10" s="239">
        <v>16.69</v>
      </c>
      <c r="M10" s="239">
        <v>16.89</v>
      </c>
      <c r="N10" s="239">
        <v>16.83</v>
      </c>
      <c r="O10" s="51"/>
    </row>
    <row r="11" spans="1:15" s="3" customFormat="1" ht="24.75" customHeight="1">
      <c r="A11" s="325"/>
      <c r="B11" s="135" t="s">
        <v>135</v>
      </c>
      <c r="C11" s="239">
        <v>1337.46</v>
      </c>
      <c r="D11" s="239">
        <v>1293.49</v>
      </c>
      <c r="E11" s="239">
        <v>1306.41</v>
      </c>
      <c r="F11" s="239">
        <v>1315.37</v>
      </c>
      <c r="G11" s="239">
        <v>1359.14</v>
      </c>
      <c r="H11" s="239">
        <v>1395.66</v>
      </c>
      <c r="I11" s="239">
        <v>1396.73</v>
      </c>
      <c r="J11" s="239">
        <v>1410.95</v>
      </c>
      <c r="K11" s="239">
        <v>1448.4</v>
      </c>
      <c r="L11" s="239">
        <v>1475.94</v>
      </c>
      <c r="M11" s="239">
        <v>1488.64</v>
      </c>
      <c r="N11" s="239">
        <v>1467.69</v>
      </c>
      <c r="O11" s="51"/>
    </row>
    <row r="12" spans="1:15" s="3" customFormat="1" ht="24.75" customHeight="1">
      <c r="A12" s="325"/>
      <c r="B12" s="135" t="s">
        <v>136</v>
      </c>
      <c r="C12" s="239">
        <v>401.9</v>
      </c>
      <c r="D12" s="239">
        <v>401.91</v>
      </c>
      <c r="E12" s="239">
        <v>401.96</v>
      </c>
      <c r="F12" s="239">
        <v>401.97</v>
      </c>
      <c r="G12" s="239">
        <v>401.98</v>
      </c>
      <c r="H12" s="239">
        <v>401.97</v>
      </c>
      <c r="I12" s="239">
        <v>401.97</v>
      </c>
      <c r="J12" s="239">
        <v>401.98</v>
      </c>
      <c r="K12" s="239">
        <v>401.98</v>
      </c>
      <c r="L12" s="239">
        <v>401.98</v>
      </c>
      <c r="M12" s="239">
        <v>401.98</v>
      </c>
      <c r="N12" s="239">
        <v>401.93</v>
      </c>
      <c r="O12" s="51"/>
    </row>
    <row r="13" spans="1:15" s="3" customFormat="1" ht="24.75" customHeight="1">
      <c r="A13" s="325"/>
      <c r="B13" s="135" t="s">
        <v>137</v>
      </c>
      <c r="C13" s="239">
        <v>272.27</v>
      </c>
      <c r="D13" s="239">
        <v>270.3</v>
      </c>
      <c r="E13" s="239">
        <v>267.22</v>
      </c>
      <c r="F13" s="239">
        <v>267.63</v>
      </c>
      <c r="G13" s="239">
        <v>268.1</v>
      </c>
      <c r="H13" s="239">
        <v>269.11</v>
      </c>
      <c r="I13" s="239">
        <v>270.39</v>
      </c>
      <c r="J13" s="239">
        <v>272.16</v>
      </c>
      <c r="K13" s="239">
        <v>273.36</v>
      </c>
      <c r="L13" s="239">
        <v>275.35</v>
      </c>
      <c r="M13" s="239">
        <v>276.05</v>
      </c>
      <c r="N13" s="239">
        <v>274.86</v>
      </c>
      <c r="O13" s="51"/>
    </row>
    <row r="14" spans="1:15" s="3" customFormat="1" ht="24.75" customHeight="1">
      <c r="A14" s="325"/>
      <c r="B14" s="135" t="s">
        <v>138</v>
      </c>
      <c r="C14" s="239">
        <v>410.41</v>
      </c>
      <c r="D14" s="239">
        <v>410.42</v>
      </c>
      <c r="E14" s="239">
        <v>410.43</v>
      </c>
      <c r="F14" s="239">
        <v>410.42</v>
      </c>
      <c r="G14" s="239">
        <v>410.45</v>
      </c>
      <c r="H14" s="239">
        <v>410.5</v>
      </c>
      <c r="I14" s="239">
        <v>410.43</v>
      </c>
      <c r="J14" s="239">
        <v>410.43</v>
      </c>
      <c r="K14" s="239">
        <v>410.43</v>
      </c>
      <c r="L14" s="239">
        <v>410.43</v>
      </c>
      <c r="M14" s="239">
        <v>410.42</v>
      </c>
      <c r="N14" s="239">
        <v>410.43</v>
      </c>
      <c r="O14" s="51"/>
    </row>
    <row r="15" spans="1:15" s="3" customFormat="1" ht="24.75" customHeight="1">
      <c r="A15" s="325"/>
      <c r="B15" s="135" t="s">
        <v>139</v>
      </c>
      <c r="C15" s="239">
        <v>2281.71</v>
      </c>
      <c r="D15" s="239">
        <v>2241.76</v>
      </c>
      <c r="E15" s="239">
        <v>2235.01</v>
      </c>
      <c r="F15" s="239">
        <v>2250.01</v>
      </c>
      <c r="G15" s="239">
        <v>2288.66</v>
      </c>
      <c r="H15" s="239">
        <v>2328.44</v>
      </c>
      <c r="I15" s="239">
        <v>2339.61</v>
      </c>
      <c r="J15" s="239">
        <v>2351.12</v>
      </c>
      <c r="K15" s="239">
        <v>2376.6</v>
      </c>
      <c r="L15" s="239">
        <v>2396.28</v>
      </c>
      <c r="M15" s="239">
        <v>2410.07</v>
      </c>
      <c r="N15" s="239">
        <v>2393.2</v>
      </c>
      <c r="O15" s="51"/>
    </row>
    <row r="16" spans="1:15" s="3" customFormat="1" ht="24.75" customHeight="1">
      <c r="A16" s="325"/>
      <c r="B16" s="135" t="s">
        <v>23</v>
      </c>
      <c r="C16" s="90">
        <v>1294200.65</v>
      </c>
      <c r="D16" s="90">
        <v>1419953.92</v>
      </c>
      <c r="E16" s="90">
        <v>1396285.98</v>
      </c>
      <c r="F16" s="90">
        <v>1350355.69</v>
      </c>
      <c r="G16" s="90">
        <v>1398357</v>
      </c>
      <c r="H16" s="90">
        <v>1429153.07</v>
      </c>
      <c r="I16" s="90">
        <v>1409404.35</v>
      </c>
      <c r="J16" s="90">
        <v>1432002.96</v>
      </c>
      <c r="K16" s="90">
        <v>1501638.7</v>
      </c>
      <c r="L16" s="90">
        <v>1573648.41</v>
      </c>
      <c r="M16" s="90">
        <v>1691712.53</v>
      </c>
      <c r="N16" s="90">
        <v>1712406.94</v>
      </c>
      <c r="O16" s="51"/>
    </row>
    <row r="17" spans="1:15" s="3" customFormat="1" ht="24.75" customHeight="1" thickBot="1">
      <c r="A17" s="326"/>
      <c r="B17" s="136" t="s">
        <v>140</v>
      </c>
      <c r="C17" s="39">
        <v>17053</v>
      </c>
      <c r="D17" s="39">
        <v>20240.57</v>
      </c>
      <c r="E17" s="39">
        <v>19788.09</v>
      </c>
      <c r="F17" s="39">
        <v>18968.12</v>
      </c>
      <c r="G17" s="39">
        <v>21198.63</v>
      </c>
      <c r="H17" s="39">
        <v>22122.56</v>
      </c>
      <c r="I17" s="39">
        <v>20158.55</v>
      </c>
      <c r="J17" s="39">
        <v>21645.55</v>
      </c>
      <c r="K17" s="39">
        <v>24692.49</v>
      </c>
      <c r="L17" s="39">
        <v>25995.12</v>
      </c>
      <c r="M17" s="39">
        <v>26803.75</v>
      </c>
      <c r="N17" s="39">
        <v>26729.48</v>
      </c>
      <c r="O17" s="51"/>
    </row>
    <row r="18" spans="1:13" s="3" customFormat="1" ht="13.5" customHeight="1">
      <c r="A18" s="3" t="s">
        <v>71</v>
      </c>
      <c r="C18" s="51"/>
      <c r="D18" s="51"/>
      <c r="E18" s="51"/>
      <c r="F18" s="51"/>
      <c r="G18" s="51"/>
      <c r="H18" s="51"/>
      <c r="I18" s="51"/>
      <c r="J18" s="3" t="s">
        <v>90</v>
      </c>
      <c r="K18" s="51"/>
      <c r="L18" s="51"/>
      <c r="M18" s="51"/>
    </row>
  </sheetData>
  <sheetProtection/>
  <mergeCells count="3">
    <mergeCell ref="C3:N3"/>
    <mergeCell ref="A6:A17"/>
    <mergeCell ref="C5:N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2012-10-05T07:28:32Z</cp:lastPrinted>
  <dcterms:created xsi:type="dcterms:W3CDTF">2006-02-24T09:38:25Z</dcterms:created>
  <dcterms:modified xsi:type="dcterms:W3CDTF">2012-10-05T07:28:41Z</dcterms:modified>
  <cp:category/>
  <cp:version/>
  <cp:contentType/>
  <cp:contentStatus/>
</cp:coreProperties>
</file>